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udit details" state="visible" r:id="rId5"/>
    <sheet sheetId="3" name="Checklist" state="visible" r:id="rId6"/>
    <sheet sheetId="4" name="Summary" state="visible" r:id="rId7"/>
  </sheets>
  <definedNames>
    <definedName name="_xlnm.Print_Titles" localSheetId="2">'Checklist'!$3:$3</definedName>
    <definedName name="_xlnm.Print_Titles" localSheetId="3">'Summary'!$3:$3</definedName>
  </definedNames>
  <calcPr calcId="171027" fullCalcOnLoad="1"/>
</workbook>
</file>

<file path=xl/sharedStrings.xml><?xml version="1.0" encoding="utf-8"?>
<sst xmlns="http://schemas.openxmlformats.org/spreadsheetml/2006/main" count="698" uniqueCount="490">
  <si>
    <t>Zefinity electronics and NPI factory audit checklist</t>
  </si>
  <si>
    <t>Version 1.0 · 2026-10-11 · 102 checks in 14 sections. Free to use and adapt. No macros.</t>
  </si>
  <si>
    <t>Step</t>
  </si>
  <si>
    <t>What to do</t>
  </si>
  <si>
    <t>1. Set the scope</t>
  </si>
  <si>
    <t>Fill in Audit details. Mark checks that do not apply as N/A rather than deleting them, so the record shows they were considered.</t>
  </si>
  <si>
    <t>2. Send the evidence list</t>
  </si>
  <si>
    <t>Share the “Evidence to request” column before the audit. A desk review of what comes back tells you what to look for on site.</t>
  </si>
  <si>
    <t>3. Walk the product</t>
  </si>
  <si>
    <t>On site, follow one product from receiving through SMT, assembly, test and packing, at the line that will build your product.</t>
  </si>
  <si>
    <t>4. Choose your own samples</t>
  </si>
  <si>
    <t>Pick a shipped serial number, a component lot or a recent corrective action yourself and ask for its records.</t>
  </si>
  <si>
    <t>5. Record evidence</t>
  </si>
  <si>
    <t>For each check choose a Status and note the document, revision, date or observation behind it.</t>
  </si>
  <si>
    <t>6. Close the loop</t>
  </si>
  <si>
    <t>Give every Concern and Fail an owner and a due date. Resolve critical fails before tooling, a pilot build or a purchase order.</t>
  </si>
  <si>
    <t>Status</t>
  </si>
  <si>
    <t>Meaning</t>
  </si>
  <si>
    <t>Pass</t>
  </si>
  <si>
    <t>Evidence seen and adequate for your product.</t>
  </si>
  <si>
    <t>Concern</t>
  </si>
  <si>
    <t>Partly in place or evidence incomplete. Needs follow-up, but not a blocker on its own.</t>
  </si>
  <si>
    <t>Fail</t>
  </si>
  <si>
    <t>Missing or inadequate. On a critical check, resolve it before committing.</t>
  </si>
  <si>
    <t>N/A</t>
  </si>
  <si>
    <t>Does not apply to this product or site. Note why.</t>
  </si>
  <si>
    <t>Critical = Yes</t>
  </si>
  <si>
    <t>A Fail here usually means the factory should not move to tooling or production for your product until it is fixed. Adjust the flags to your product and its risks.</t>
  </si>
  <si>
    <t>Online version</t>
  </si>
  <si>
    <t>https://zefinity.ai/resources/factory-audit-checklist</t>
  </si>
  <si>
    <t>Related</t>
  </si>
  <si>
    <t>https://zefinity.ai/resources/supplier-qualification-checklist</t>
  </si>
  <si>
    <t>A general planning checklist, not a certification audit or a substitute for sector-specific requirements (for example medical or automotive). Adapt it to your product.</t>
  </si>
  <si>
    <t>Audit details</t>
  </si>
  <si>
    <t>Supplier</t>
  </si>
  <si>
    <t>Site address</t>
  </si>
  <si>
    <t>Audit date</t>
  </si>
  <si>
    <t>Audit type</t>
  </si>
  <si>
    <t>Auditors</t>
  </si>
  <si>
    <t>Product and processes in scope</t>
  </si>
  <si>
    <t>Documents reviewed before the visit</t>
  </si>
  <si>
    <t>Overall conclusion</t>
  </si>
  <si>
    <t>Critical fails to resolve</t>
  </si>
  <si>
    <t>Next review date</t>
  </si>
  <si>
    <t>Factory audit checklist</t>
  </si>
  <si>
    <t>Choose a Status for each check (Pass, Concern, Fail or N/A) and record the evidence behind it. The Summary sheet counts results by section.</t>
  </si>
  <si>
    <t>Section</t>
  </si>
  <si>
    <t>ID</t>
  </si>
  <si>
    <t>Check</t>
  </si>
  <si>
    <t>Evidence to request</t>
  </si>
  <si>
    <t>Why it matters</t>
  </si>
  <si>
    <t>Critical</t>
  </si>
  <si>
    <t>Evidence seen / reference</t>
  </si>
  <si>
    <t>Notes / finding</t>
  </si>
  <si>
    <t>Follow-up action</t>
  </si>
  <si>
    <t>Owner</t>
  </si>
  <si>
    <t>Due date</t>
  </si>
  <si>
    <t>Quality management system</t>
  </si>
  <si>
    <t>QMS-01</t>
  </si>
  <si>
    <t>Does a current quality management system certificate cover the site and processes that will build your product?</t>
  </si>
  <si>
    <t>Certificate (for example ISO 9001) showing the certification body, site address, scope statement and expiry date, plus the date of the latest surveillance audit.</t>
  </si>
  <si>
    <t>A certificate for a sister company, another address or a narrower scope says nothing about the line that will build your product.</t>
  </si>
  <si>
    <t>Yes</t>
  </si>
  <si>
    <t>QMS-02</t>
  </si>
  <si>
    <t>Does document control make sure the line works to the current drawing and instruction revision?</t>
  </si>
  <si>
    <t>Document control procedure and master list; pick a work instruction at a station and compare its revision with the master list.</t>
  </si>
  <si>
    <t>Out-of-date drawings or instructions at the workstation are a common source of build errors, especially after an engineering change.</t>
  </si>
  <si>
    <t>QMS-03</t>
  </si>
  <si>
    <t>Are nonconforming parts and products identified, segregated and dispositioned under a documented process?</t>
  </si>
  <si>
    <t>Nonconforming material procedure, the physical hold or quarantine area, and recent material review (MRB) disposition records.</t>
  </si>
  <si>
    <t>Without physical segregation and a recorded decision, rejected material tends to find its way back into production.</t>
  </si>
  <si>
    <t>QMS-04</t>
  </si>
  <si>
    <t>Does quality report independently of production, with authority to stop a line or hold a shipment?</t>
  </si>
  <si>
    <t>Organization chart showing the quality reporting line and a written statement of who can stop shipment; ask for a recent example of a hold.</t>
  </si>
  <si>
    <t>If production can overrule quality, nonconforming product ships whenever the schedule is under pressure.</t>
  </si>
  <si>
    <t>No</t>
  </si>
  <si>
    <t>QMS-05</t>
  </si>
  <si>
    <t>Are internal audits carried out to plan and are their findings closed?</t>
  </si>
  <si>
    <t>Internal audit schedule for the last 12 months, two recent audit reports and the closure status of their findings.</t>
  </si>
  <si>
    <t>Audits that run on schedule and close findings show the system is used, not just certified.</t>
  </si>
  <si>
    <t>QMS-06</t>
  </si>
  <si>
    <t>Does management review quality data such as yield, complaints and returns, and act on it?</t>
  </si>
  <si>
    <t>Minutes or slides from the latest management review, with quality indicators and the actions agreed.</t>
  </si>
  <si>
    <t>It shows whether leadership sees quality trends and assigns owners, or only reacts to escalations.</t>
  </si>
  <si>
    <t>QMS-07</t>
  </si>
  <si>
    <t>How are customer-specific requirements recorded and flowed down to the line?</t>
  </si>
  <si>
    <t>The mechanism for capturing customer requirements (special characteristics, packaging rules, labeling) and a redacted example from an existing customer.</t>
  </si>
  <si>
    <t>Requirements that live only in an email thread are lost when people or shifts change.</t>
  </si>
  <si>
    <t>QMS-08</t>
  </si>
  <si>
    <t>If your product is regulated, does the site hold the relevant sector certification, such as ISO 13485 for medical devices or IATF 16949 for automotive?</t>
  </si>
  <si>
    <t>Certificate with scope and expiry, and records showing how the sector requirements are applied on the line that will build your product.</t>
  </si>
  <si>
    <t>Regulated products need sector-specific controls; a general quality certificate may not meet your regulatory obligations. Mark N/A if your product is not regulated.</t>
  </si>
  <si>
    <t>Engineering and NPI process</t>
  </si>
  <si>
    <t>NPI-01</t>
  </si>
  <si>
    <t>Does the factory run a defined NPI process with stage gates (for example EVT, DVT and PVT) and written exit criteria?</t>
  </si>
  <si>
    <t>NPI procedure, a gate checklist and a redacted example of a completed gate review with open issues and owners.</t>
  </si>
  <si>
    <t>Gates with exit criteria stop a design moving into tooling or production while known issues are still open.</t>
  </si>
  <si>
    <t>NPI-02</t>
  </si>
  <si>
    <t>Who are the named engineers for your project, and which disciplines are in house?</t>
  </si>
  <si>
    <t>Names and roles of the project, mechanical, electrical, test and quality engineers, and which engineering work is subcontracted.</t>
  </si>
  <si>
    <t>Capability claims often describe group resources that will not be available to your project.</t>
  </si>
  <si>
    <t>NPI-03</t>
  </si>
  <si>
    <t>Does the factory give written DFM and DFA feedback before tooling is released?</t>
  </si>
  <si>
    <t>A redacted DFM report showing the issues raised, the changes proposed and how each was closed.</t>
  </si>
  <si>
    <t>Design issues found before steel is cut are far cheaper to fix than mold changes after the first trial (T1).</t>
  </si>
  <si>
    <t>NPI-04</t>
  </si>
  <si>
    <t>Is there a formal engineering change process (ECN/ECO) that requires your approval?</t>
  </si>
  <si>
    <t>Change procedure and a recent change record showing the impact assessment, customer approval and effective date or serial number.</t>
  </si>
  <si>
    <t>Uncontrolled changes, including component substitutions, are a frequent cause of field problems in electronics.</t>
  </si>
  <si>
    <t>NPI-05</t>
  </si>
  <si>
    <t>Are golden samples and first article inspection (FAI) controlled?</t>
  </si>
  <si>
    <t>How golden samples are labeled, signed, stored and retired; an FAI report with measured values against the drawing.</t>
  </si>
  <si>
    <t>A signed reference sample and a measured first article settle disputes about what acceptable means.</t>
  </si>
  <si>
    <t>NPI-06</t>
  </si>
  <si>
    <t>Are pilot builds measured and turned into an action list before ramp?</t>
  </si>
  <si>
    <t>A pilot run report template or example with yield by station, defect Pareto, open issues, owners and dates.</t>
  </si>
  <si>
    <t>A pilot that is not measured cannot tell you whether the line is ready for volume.</t>
  </si>
  <si>
    <t>NPI-07</t>
  </si>
  <si>
    <t>Are process FMEAs or equivalent risk reviews done for new products?</t>
  </si>
  <si>
    <t>A process FMEA or risk register for a comparable product, with actions tied to the highest-risk steps.</t>
  </si>
  <si>
    <t>It shows whether the factory anticipates failure modes or waits for them to appear on the line.</t>
  </si>
  <si>
    <t>NPI-08</t>
  </si>
  <si>
    <t>How are test specifications and fixtures developed and validated before production?</t>
  </si>
  <si>
    <t>Fixture development plan, a test specification example and validation records such as known-good and known-bad sample checks.</t>
  </si>
  <si>
    <t>Unvalidated fixtures produce false passes and false failures, and both cost money.</t>
  </si>
  <si>
    <t>Incoming quality (IQC)</t>
  </si>
  <si>
    <t>IQC-01</t>
  </si>
  <si>
    <t>Is there an incoming inspection plan for each critical component, with defined sampling levels?</t>
  </si>
  <si>
    <t>IQC procedure, the sampling plan (for example AQL levels by part category) and inspection records for a recent lot.</t>
  </si>
  <si>
    <t>A defective part caught at receiving costs a fraction of the same failure found after assembly.</t>
  </si>
  <si>
    <t>IQC-02</t>
  </si>
  <si>
    <t>Where are electronic components bought, and how is counterfeit risk managed?</t>
  </si>
  <si>
    <t>Approved distributor list, policy on independent brokers, certificates of conformance and the checks applied to broker-sourced parts.</t>
  </si>
  <si>
    <t>Counterfeit or remarked components can pass basic tests and fail later in the field.</t>
  </si>
  <si>
    <t>IQC-03</t>
  </si>
  <si>
    <t>Are moisture-sensitive devices controlled according to their moisture sensitivity level (MSL)?</t>
  </si>
  <si>
    <t>MSD handling procedure (for example based on IPC/JEDEC J-STD-033), dry cabinets or bags, floor-life tracking and bake records.</t>
  </si>
  <si>
    <t>Moisture absorbed by component packages can cause cracking or delamination during reflow.</t>
  </si>
  <si>
    <t>IQC-04</t>
  </si>
  <si>
    <t>Are incoming lots linked to the supplier lot and date code?</t>
  </si>
  <si>
    <t>Receiving labels and system records that connect supplier lot and date code to the internal lot number.</t>
  </si>
  <si>
    <t>Without lot linkage you cannot limit a containment when a component issue appears.</t>
  </si>
  <si>
    <t>IQC-05</t>
  </si>
  <si>
    <t>Is there an approved vendor list (AVL), and does purchasing enforce it?</t>
  </si>
  <si>
    <t>AVL for your product type and the control that stops purchasing from buying an unapproved source.</t>
  </si>
  <si>
    <t>Unapproved alternates are a common source of silent product changes.</t>
  </si>
  <si>
    <t>IQC-06</t>
  </si>
  <si>
    <t>How are rejected incoming lots handled and fed back to sub-suppliers?</t>
  </si>
  <si>
    <t>Supplier corrective action requests (SCARs) issued in the last 12 months and their closure status.</t>
  </si>
  <si>
    <t>It shows whether the factory manages its own supply base or simply absorbs defects.</t>
  </si>
  <si>
    <t>IQC-07</t>
  </si>
  <si>
    <t>Are housings, plastics, metal parts and finishes inspected against drawings and cosmetic standards?</t>
  </si>
  <si>
    <t>Dimensional inspection records against drawings, written cosmetic criteria and signed limit samples.</t>
  </si>
  <si>
    <t>Plastics and finishes vary from lot to lot; without limit samples, cosmetic acceptance becomes an argument.</t>
  </si>
  <si>
    <t>SMT and PCBA</t>
  </si>
  <si>
    <t>SMT-01</t>
  </si>
  <si>
    <t>Is solder paste stored, thawed and used within controlled time limits?</t>
  </si>
  <si>
    <t>Paste storage temperature logs, thaw and open-time labels on jars or cartridges, and expiry tracking.</t>
  </si>
  <si>
    <t>Paste used outside its working life causes poor wetting, voids and weak joints.</t>
  </si>
  <si>
    <t>SMT-02</t>
  </si>
  <si>
    <t>Is solder paste inspection (SPI) used, and is there a reaction plan when results drift?</t>
  </si>
  <si>
    <t>SPI equipment on the line, recent SPI data and the documented reaction to an out-of-limit measurement.</t>
  </si>
  <si>
    <t>Many SMT defects start at printing; SPI catches them before parts are placed.</t>
  </si>
  <si>
    <t>SMT-03</t>
  </si>
  <si>
    <t>Is feeder loading verified so the wrong reel cannot be placed?</t>
  </si>
  <si>
    <t>Feeder verification system (for example barcode scanning at loading), splice controls and first-piece check records.</t>
  </si>
  <si>
    <t>A wrong reel on one feeder can build an entire lot with the wrong component.</t>
  </si>
  <si>
    <t>SMT-04</t>
  </si>
  <si>
    <t>Is a reflow profile defined for each product and verified with a profiler?</t>
  </si>
  <si>
    <t>Profile specification by product, a recent profiler measurement on a board with thermocouples, and the verification frequency.</t>
  </si>
  <si>
    <t>An unverified profile can leave cold joints or overheat temperature-sensitive components.</t>
  </si>
  <si>
    <t>SMT-05</t>
  </si>
  <si>
    <t>Is automated optical inspection (AOI) used after reflow, with programs maintained for each product?</t>
  </si>
  <si>
    <t>The AOI program for a current product, its false-call rate and records of how escapes are reviewed.</t>
  </si>
  <si>
    <t>A poorly tuned AOI program is either ignored by operators or lets defects through.</t>
  </si>
  <si>
    <t>SMT-06</t>
  </si>
  <si>
    <t>If your board has BGA, QFN or other hidden joints, is X-ray inspection available?</t>
  </si>
  <si>
    <t>X-ray equipment or a subcontract arrangement, the sampling plan and the void acceptance criteria.</t>
  </si>
  <si>
    <t>Joints under BGA and bottom-terminated packages cannot be inspected optically.</t>
  </si>
  <si>
    <t>SMT-07</t>
  </si>
  <si>
    <t>Are stencils managed for design, cleaning, tension and life?</t>
  </si>
  <si>
    <t>Stencil register, cleaning schedule and tension check records.</t>
  </si>
  <si>
    <t>Worn or dirty stencils degrade print quality slowly, which makes the cause hard to spot.</t>
  </si>
  <si>
    <t>SMT-08</t>
  </si>
  <si>
    <t>Is a workmanship standard agreed (for example IPC-A-610 and its class), and are inspectors and rework operators trained to it?</t>
  </si>
  <si>
    <t>The agreed standard and class, training or certification records for inspectors and rework operators, and the rework procedure.</t>
  </si>
  <si>
    <t>Without an agreed standard, an acceptable solder joint means different things to you and to the factory.</t>
  </si>
  <si>
    <t>SMT-09</t>
  </si>
  <si>
    <t>If your product needs conformal coating, underfill or potting, are those processes controlled?</t>
  </si>
  <si>
    <t>Process instructions, the coverage inspection method (for example UV inspection) and cure records.</t>
  </si>
  <si>
    <t>Coverage and cure problems are invisible without a defined inspection method.</t>
  </si>
  <si>
    <t>Assembly and process control</t>
  </si>
  <si>
    <t>ASM-01</t>
  </si>
  <si>
    <t>Are work instructions at each station current, visual and in the operators' language?</t>
  </si>
  <si>
    <t>Walk the line and compare the instruction at each station with the master revision.</t>
  </si>
  <si>
    <t>Operators follow what is in front of them, not what is in the document system.</t>
  </si>
  <si>
    <t>ASM-02</t>
  </si>
  <si>
    <t>Are critical process parameters such as screw torque, welding, dispensing and sealing defined and monitored?</t>
  </si>
  <si>
    <t>Process parameter sheets, monitoring records and calibration labels on the tools used.</t>
  </si>
  <si>
    <t>Water resistance, drop performance and safety often depend on a handful of parameters.</t>
  </si>
  <si>
    <t>ASM-03</t>
  </si>
  <si>
    <t>Is a first-piece check done and recorded at line start and after every changeover?</t>
  </si>
  <si>
    <t>First-piece records for recent shifts and changeovers, signed by quality.</t>
  </si>
  <si>
    <t>It catches setup errors before a whole shift is built.</t>
  </si>
  <si>
    <t>ASM-04</t>
  </si>
  <si>
    <t>Does in-process quality control (IPQC) patrol the line with defined checks and frequencies?</t>
  </si>
  <si>
    <t>IPQC check sheets, the patrol frequency and records of issues escalated.</t>
  </si>
  <si>
    <t>Early detection limits how much product needs rework or sorting.</t>
  </si>
  <si>
    <t>ASM-05</t>
  </si>
  <si>
    <t>Is process capability measured for key characteristics, for example with Cpk or control charts?</t>
  </si>
  <si>
    <t>Recent capability studies or SPC charts for key dimensions or process parameters.</t>
  </si>
  <si>
    <t>It shows whether a process is stable and centered, not just inside its limits today.</t>
  </si>
  <si>
    <t>ASM-06</t>
  </si>
  <si>
    <t>If the product has lithium cells, are battery handling, assembly and storage controlled?</t>
  </si>
  <si>
    <t>Incoming cell checks, storage conditions, insulation and welding controls, fire precautions, and who provides the UN 38.3 test documentation.</t>
  </si>
  <si>
    <t>Battery defects create safety risks and shipping restrictions. Mark N/A if there is no battery.</t>
  </si>
  <si>
    <t>ASM-07</t>
  </si>
  <si>
    <t>Is mistake-proofing (poka-yoke) used at error-prone steps?</t>
  </si>
  <si>
    <t>Examples of fixtures, sensors or interlocks that prevent wrong orientation, missing parts or skipped steps.</t>
  </si>
  <si>
    <t>Inspection finds errors after they happen; mistake-proofing prevents them.</t>
  </si>
  <si>
    <t>ASM-08</t>
  </si>
  <si>
    <t>Is rework controlled, recorded against serial numbers and followed by re-test?</t>
  </si>
  <si>
    <t>Rework procedure, rework logs linked to serial numbers and re-test records.</t>
  </si>
  <si>
    <t>Uncontrolled rework can hide damage and break traceability.</t>
  </si>
  <si>
    <t>ASM-09</t>
  </si>
  <si>
    <t>Is final packing verified for contents, labels, regulatory markings and language?</t>
  </si>
  <si>
    <t>Packing checklist, label verification method and packing audit records.</t>
  </si>
  <si>
    <t>Missing accessories or wrong labels are among the failures end customers notice first.</t>
  </si>
  <si>
    <t>ASM-10</t>
  </si>
  <si>
    <t>Is outgoing quality control (OQC) performed to an agreed sampling plan before shipment?</t>
  </si>
  <si>
    <t>OQC procedure, agreed AQL levels by defect class, recent OQC reports and lot rejection records.</t>
  </si>
  <si>
    <t>Outgoing inspection is the last check under the factory's control before goods leave.</t>
  </si>
  <si>
    <t>Test (ICT/FCT and burn-in)</t>
  </si>
  <si>
    <t>TST-01</t>
  </si>
  <si>
    <t>Is board-level test coverage (ICT or flying probe) defined, and are the untested areas known?</t>
  </si>
  <si>
    <t>A coverage report listing tested and untested nets and components for a comparable board.</t>
  </si>
  <si>
    <t>Defects escape where coverage is missing; you should know where those gaps are.</t>
  </si>
  <si>
    <t>TST-02</t>
  </si>
  <si>
    <t>Does functional test (FCT) check every function the user relies on, including radio, sensors, charging and firmware version?</t>
  </si>
  <si>
    <t>FCT specification mapped to product requirements, and version control of the test station software.</t>
  </si>
  <si>
    <t>A unit can pass in-circuit test and still fail at what the user actually does with it.</t>
  </si>
  <si>
    <t>TST-03</t>
  </si>
  <si>
    <t>Is firmware programmed and verified under version control?</t>
  </si>
  <si>
    <t>Firmware release process, checksum or version verification at programming, and change records.</t>
  </si>
  <si>
    <t>Shipping the wrong firmware version is easy to do and expensive to fix in the field.</t>
  </si>
  <si>
    <t>TST-04</t>
  </si>
  <si>
    <t>Are test results stored per serial number and retrievable on request?</t>
  </si>
  <si>
    <t>Database or logs linking serial numbers to test results, and the retention period.</t>
  </si>
  <si>
    <t>Per-unit test data is your evidence in any field-failure investigation.</t>
  </si>
  <si>
    <t>TST-05</t>
  </si>
  <si>
    <t>Are test failures analyzed and reported as first-pass yield and a failure Pareto?</t>
  </si>
  <si>
    <t>First-pass yield by station and failure analysis records for a recent month.</t>
  </si>
  <si>
    <t>First-pass yield shows process health better than final yield, which hides rework.</t>
  </si>
  <si>
    <t>TST-06</t>
  </si>
  <si>
    <t>Are fixtures maintained and checked with known-good and known-bad samples?</t>
  </si>
  <si>
    <t>Fixture maintenance logs, daily verification records and the replacement schedule for wearing parts such as pogo pins.</t>
  </si>
  <si>
    <t>Worn fixtures create false failures or, worse, false passes.</t>
  </si>
  <si>
    <t>TST-07</t>
  </si>
  <si>
    <t>Where reliability risk justifies it, is there a defined burn-in or run-in test?</t>
  </si>
  <si>
    <t>Burn-in conditions (duration, temperature, load), sample size and failure records.</t>
  </si>
  <si>
    <t>Burn-in screens early-life failures; whether it is worth the cost depends on the product and its risk.</t>
  </si>
  <si>
    <t>TST-08</t>
  </si>
  <si>
    <t>Can reliability and environmental tests such as drop, temperature, humidity and vibration be run in house or through a named lab?</t>
  </si>
  <si>
    <t>Equipment list or third-party lab arrangement, and a sample test report.</t>
  </si>
  <si>
    <t>DVT reliability testing needs equipment and discipline; know in advance who will run it and who pays.</t>
  </si>
  <si>
    <t>ESD and handling</t>
  </si>
  <si>
    <t>ESD-01</t>
  </si>
  <si>
    <t>Is there a documented ESD control program, for example based on ANSI/ESD S20.20 or IEC 61340-5-1?</t>
  </si>
  <si>
    <t>ESD program document, the named coordinator and recent ESD audit records.</t>
  </si>
  <si>
    <t>ESD damage can be latent: a unit passes test and fails later in the field.</t>
  </si>
  <si>
    <t>ESD-02</t>
  </si>
  <si>
    <t>Are wrist straps, footwear and workstation grounding tested and recorded daily?</t>
  </si>
  <si>
    <t>Daily wrist strap and footwear test logs and ground check records.</t>
  </si>
  <si>
    <t>Controls that are not tested drift out of specification without anyone noticing.</t>
  </si>
  <si>
    <t>ESD-03</t>
  </si>
  <si>
    <t>Are ESD protected areas (EPAs) marked and controlled, including for visitors?</t>
  </si>
  <si>
    <t>EPA signage and boundaries, entry checks, and smocks or heel straps for visitors.</t>
  </si>
  <si>
    <t>An unmarked boundary means nobody knows where the rules apply.</t>
  </si>
  <si>
    <t>ESD-04</t>
  </si>
  <si>
    <t>Are sensitive parts and PCBAs stored and moved in ESD-safe packaging?</t>
  </si>
  <si>
    <t>Shielding bags, conductive totes and racks; walk the work-in-progress storage areas.</t>
  </si>
  <si>
    <t>Boards are often well protected at the station and exposed between stations.</t>
  </si>
  <si>
    <t>ESD-05</t>
  </si>
  <si>
    <t>Are humidity and ionizers monitored where the process needs them?</t>
  </si>
  <si>
    <t>Humidity logs for production areas and ionizer balance check records.</t>
  </si>
  <si>
    <t>Low humidity increases static charge generation.</t>
  </si>
  <si>
    <t>ESD-06</t>
  </si>
  <si>
    <t>Are cosmetic surfaces protected from scratches and contamination during handling?</t>
  </si>
  <si>
    <t>Glove use, protective films, trays and handling instructions for finished surfaces.</t>
  </si>
  <si>
    <t>Cosmetic rejects often come from handling between stations rather than from the process itself.</t>
  </si>
  <si>
    <t>Traceability and records</t>
  </si>
  <si>
    <t>TRC-01</t>
  </si>
  <si>
    <t>Can the factory trace a finished serial number to its component lots, PCBA, test results and build date?</t>
  </si>
  <si>
    <t>A live demonstration: choose a shipped serial number and ask for its records.</t>
  </si>
  <si>
    <t>Traceability determines how small a containment or recall can be.</t>
  </si>
  <si>
    <t>TRC-02</t>
  </si>
  <si>
    <t>Does the factory's system enforce the process route so a unit cannot skip a test station?</t>
  </si>
  <si>
    <t>MES or equivalent system screens showing route control and what happens when a step is missing.</t>
  </si>
  <si>
    <t>Route control stops untested units from reaching packing.</t>
  </si>
  <si>
    <t>TRC-03</t>
  </si>
  <si>
    <t>Are serial numbers, MAC addresses and device IDs allocated and checked for duplicates?</t>
  </si>
  <si>
    <t>Allocation process, duplicate checks and label printing controls.</t>
  </si>
  <si>
    <t>Duplicate identifiers cause field failures that are hard to diagnose.</t>
  </si>
  <si>
    <t>TRC-04</t>
  </si>
  <si>
    <t>Are shipments linked to serial number ranges and lots?</t>
  </si>
  <si>
    <t>Packing lists and carton labels showing serial ranges or lot numbers.</t>
  </si>
  <si>
    <t>You need to know which customers received which units.</t>
  </si>
  <si>
    <t>TRC-05</t>
  </si>
  <si>
    <t>How long are production, test and inspection records kept?</t>
  </si>
  <si>
    <t>Record retention policy, compared with your own warranty and regulatory requirements.</t>
  </si>
  <si>
    <t>Records may be needed years after shipment.</t>
  </si>
  <si>
    <t>TRC-06</t>
  </si>
  <si>
    <t>Is it agreed which build and quality data you can see, in what format and how quickly?</t>
  </si>
  <si>
    <t>Written agreement or proposal on data access, reporting format and turnaround time.</t>
  </si>
  <si>
    <t>Access to data needs to be agreed before an issue, not negotiated during one.</t>
  </si>
  <si>
    <t>Calibration and equipment</t>
  </si>
  <si>
    <t>CAL-01</t>
  </si>
  <si>
    <t>Is all measuring and test equipment on a calibration schedule with traceable certificates?</t>
  </si>
  <si>
    <t>Calibration register, certificates traceable to national standards, and in-date labels on equipment at the line.</t>
  </si>
  <si>
    <t>Measurements from uncalibrated equipment cannot support an acceptance decision.</t>
  </si>
  <si>
    <t>CAL-02</t>
  </si>
  <si>
    <t>What happens when equipment is found out of calibration?</t>
  </si>
  <si>
    <t>Procedure for assessing product measured since the last good calibration, with an example.</t>
  </si>
  <si>
    <t>Out-of-tolerance equipment may have accepted bad product; there should be a look-back.</t>
  </si>
  <si>
    <t>CAL-03</t>
  </si>
  <si>
    <t>Is there preventive maintenance for production equipment such as SMT lines, reflow ovens and molding machines?</t>
  </si>
  <si>
    <t>Maintenance schedule, completion records and downtime logs.</t>
  </si>
  <si>
    <t>Unplanned downtime turns into missed ship dates and rushed work.</t>
  </si>
  <si>
    <t>CAL-04</t>
  </si>
  <si>
    <t>Have measurement systems for key characteristics been validated, for example with gauge R&amp;R studies?</t>
  </si>
  <si>
    <t>Gauge R&amp;R or measurement system analysis results for key measurements.</t>
  </si>
  <si>
    <t>A measurement system with too much variation cannot tell good parts from bad.</t>
  </si>
  <si>
    <t>CAL-05</t>
  </si>
  <si>
    <t>Are torque drivers, dispensers and similar tools verified at defined intervals?</t>
  </si>
  <si>
    <t>Daily or weekly verification records at the stations.</t>
  </si>
  <si>
    <t>These tools drift with use, and the parameters they control are often critical.</t>
  </si>
  <si>
    <t>CAL-06</t>
  </si>
  <si>
    <t>Is the equipment capable of your design, for example the smallest component package and finest pitch on your board?</t>
  </si>
  <si>
    <t>Equipment list with models and stated capability, and examples of comparable boards built.</t>
  </si>
  <si>
    <t>Very small packages and fine pitch need equipment that can place and inspect them reliably.</t>
  </si>
  <si>
    <t>Corrective action (8D and CAPA)</t>
  </si>
  <si>
    <t>CAR-01</t>
  </si>
  <si>
    <t>Is there a structured corrective action process, such as 8D, that requires root cause analysis?</t>
  </si>
  <si>
    <t>Two recent, redacted 8D reports from customer complaints, including the root cause and the verification of effectiveness.</t>
  </si>
  <si>
    <t>Without root cause analysis, the same defect comes back under a different name.</t>
  </si>
  <si>
    <t>CAR-02</t>
  </si>
  <si>
    <t>How fast does the factory contain an issue: stop shipment, sort stock and notify the customer?</t>
  </si>
  <si>
    <t>Containment procedure, committed response times and a recent example.</t>
  </si>
  <si>
    <t>Slow containment multiplies the number of affected units.</t>
  </si>
  <si>
    <t>CAR-03</t>
  </si>
  <si>
    <t>Are corrective actions verified as effective before they are closed?</t>
  </si>
  <si>
    <t>Closure records with data showing the issue did not recur.</t>
  </si>
  <si>
    <t>Closing an action on paper is not the same as fixing the problem.</t>
  </si>
  <si>
    <t>CAR-04</t>
  </si>
  <si>
    <t>Are lessons fed back into FMEAs, work instructions and new projects?</t>
  </si>
  <si>
    <t>An example of an FMEA or work instruction updated after a corrective action.</t>
  </si>
  <si>
    <t>It shows whether the factory learns across products or only fixes one customer's issue.</t>
  </si>
  <si>
    <t>CAR-05</t>
  </si>
  <si>
    <t>How are customer returns (RMAs) analyzed and reported?</t>
  </si>
  <si>
    <t>RMA process, failure analysis turnaround time and return trend reports.</t>
  </si>
  <si>
    <t>Return analysis is how field problems reach the production line.</t>
  </si>
  <si>
    <t>CAR-06</t>
  </si>
  <si>
    <t>Is there a defined escalation path to management for repeat or serious issues?</t>
  </si>
  <si>
    <t>Escalation matrix with names, roles and time limits.</t>
  </si>
  <si>
    <t>You need to know who to call when the normal channel is not working.</t>
  </si>
  <si>
    <t>Supply chain and subcontractors</t>
  </si>
  <si>
    <t>SCM-01</t>
  </si>
  <si>
    <t>Which processes are subcontracted (for example SMT, molding, painting, cables or packaging), and to whom?</t>
  </si>
  <si>
    <t>Process map showing in-house and subcontracted steps, with subcontractor names and locations.</t>
  </si>
  <si>
    <t>Your product quality depends on sites you may never have seen.</t>
  </si>
  <si>
    <t>SCM-02</t>
  </si>
  <si>
    <t>How are subcontractors and key suppliers qualified and audited?</t>
  </si>
  <si>
    <t>Supplier audit schedule, recent audit reports and the approved supplier list.</t>
  </si>
  <si>
    <t>The factory's supplier controls become your supplier controls.</t>
  </si>
  <si>
    <t>SCM-03</t>
  </si>
  <si>
    <t>Will the factory notify you and get approval before changing a sub-supplier, material or component source?</t>
  </si>
  <si>
    <t>Written change-notification commitment and examples of notifications sent to other customers.</t>
  </si>
  <si>
    <t>Silent changes are one of the most common causes of unexpected field failures.</t>
  </si>
  <si>
    <t>SCM-04</t>
  </si>
  <si>
    <t>Are long-lead, single-source and allocated components identified and managed?</t>
  </si>
  <si>
    <t>Component lead-time and risk list, buffer stock policy and end-of-life alert process.</t>
  </si>
  <si>
    <t>One unavailable component can stop the whole line.</t>
  </si>
  <si>
    <t>SCM-05</t>
  </si>
  <si>
    <t>Is it clear whether materials are turnkey (bought by the factory), consigned (supplied by you) or a mix?</t>
  </si>
  <si>
    <t>Proposed material model, any material markup and the factory's responsibilities for consigned parts.</t>
  </si>
  <si>
    <t>The model decides who carries inventory risk and who controls sourcing.</t>
  </si>
  <si>
    <t>SCM-06</t>
  </si>
  <si>
    <t>How are excess and obsolete materials handled when forecasts change?</t>
  </si>
  <si>
    <t>Policy on cancellation windows, non-cancellable non-returnable (NCNR) parts and liability for leftover stock.</t>
  </si>
  <si>
    <t>Forecast changes can leave you paying for material you never use.</t>
  </si>
  <si>
    <t>SCM-07</t>
  </si>
  <si>
    <t>Are restricted-substance requirements such as RoHS and REACH flowed down to suppliers and documented?</t>
  </si>
  <si>
    <t>Material declarations, supplier compliance statements and test reports where applicable.</t>
  </si>
  <si>
    <t>Noncompliant materials can block market access or force a recall.</t>
  </si>
  <si>
    <t>Capacity and planning</t>
  </si>
  <si>
    <t>CAP-01</t>
  </si>
  <si>
    <t>What realistic capacity is available for your product, and how much of it is already committed?</t>
  </si>
  <si>
    <t>Capacity calculation for your product (units per hour, shifts, uptime) and current utilization of the relevant lines.</t>
  </si>
  <si>
    <t>Quoted capacity is often total site capacity, not what is free for you.</t>
  </si>
  <si>
    <t>CAP-02</t>
  </si>
  <si>
    <t>Which line and shift will build your product, and is it shared with other customers?</t>
  </si>
  <si>
    <t>Named line, layout and the scheduling rule when several customers share it.</t>
  </si>
  <si>
    <t>Shared lines get reprioritized when a larger customer surges.</t>
  </si>
  <si>
    <t>CAP-03</t>
  </si>
  <si>
    <t>How are materials and production planned?</t>
  </si>
  <si>
    <t>ERP or MRP system, planning cycle and how your forecast becomes purchase orders.</t>
  </si>
  <si>
    <t>Weak planning shows up as shortages, expediting costs and missed dates.</t>
  </si>
  <si>
    <t>CAP-04</t>
  </si>
  <si>
    <t>Is there a ramp plan from pilot to full rate, including staffing and training?</t>
  </si>
  <si>
    <t>Ramp plan with weekly volumes, headcount and operator training plan.</t>
  </si>
  <si>
    <t>Ramping faster than people can be trained usually costs yield.</t>
  </si>
  <si>
    <t>CAP-05</t>
  </si>
  <si>
    <t>Is the factory financially stable, and how concentrated is its customer base?</t>
  </si>
  <si>
    <t>Business registration, years in operation and the approximate share of revenue from its largest customers.</t>
  </si>
  <si>
    <t>A factory that depends on one customer may struggle, or change priorities, if that customer changes.</t>
  </si>
  <si>
    <t>CAP-06</t>
  </si>
  <si>
    <t>How are holiday shutdowns, such as Chinese New Year, and labor turnover planned for?</t>
  </si>
  <si>
    <t>Holiday calendar, pre-build plan and staff retention approach.</t>
  </si>
  <si>
    <t>Output and quality can dip for weeks after a long holiday while new staff are trained.</t>
  </si>
  <si>
    <t>CAP-07</t>
  </si>
  <si>
    <t>What lead times are committed for samples, pilot builds and production orders?</t>
  </si>
  <si>
    <t>Lead times by stage, with component lead times shown separately.</t>
  </si>
  <si>
    <t>A schedule built on unconfirmed lead times will slip.</t>
  </si>
  <si>
    <t>IP protection and information security</t>
  </si>
  <si>
    <t>IP-01</t>
  </si>
  <si>
    <t>Is a confidentiality agreement in place that can be enforced where the factory operates, such as an NNN agreement for work in China?</t>
  </si>
  <si>
    <t>Signed agreements, the governing law and language, and the counterparty's registered entity name. Take local legal advice on the agreement itself.</t>
  </si>
  <si>
    <t>An agreement that cannot be enforced where the factory operates offers limited protection.</t>
  </si>
  <si>
    <t>IP-02</t>
  </si>
  <si>
    <t>Is ownership of tooling, molds, fixtures and design files documented?</t>
  </si>
  <si>
    <t>Tooling agreement, tooling register and asset tags on your molds and fixtures.</t>
  </si>
  <si>
    <t>Unclear ownership makes it hard to move production or recover tools later.</t>
  </si>
  <si>
    <t>IP-03</t>
  </si>
  <si>
    <t>Who can access your design files, firmware and data?</t>
  </si>
  <si>
    <t>Access controls on project folders, policies on USB drives and personal email, and who is on your project team.</t>
  </si>
  <si>
    <t>Access that is not limited cannot be audited.</t>
  </si>
  <si>
    <t>IP-04</t>
  </si>
  <si>
    <t>Are your samples and product area kept away from visitors and other customers?</t>
  </si>
  <si>
    <t>Visitor policy, separated project areas and sample storage controls.</t>
  </si>
  <si>
    <t>Unreleased products are most exposed during development and pilot builds.</t>
  </si>
  <si>
    <t>IP-05</t>
  </si>
  <si>
    <t>How are rejected branded units, overruns and surplus packaging destroyed?</t>
  </si>
  <si>
    <t>Scrap and destruction procedure and records, including for branded packaging.</t>
  </si>
  <si>
    <t>Uncontrolled scrap and overruns can reach the gray market under your brand.</t>
  </si>
  <si>
    <t>IP-06</t>
  </si>
  <si>
    <t>For connected products, how are signing keys and device credentials protected during programming?</t>
  </si>
  <si>
    <t>Key handling process, who can access keys and how programming stations are controlled.</t>
  </si>
  <si>
    <t>Leaked keys or credentials can compromise every device in the field. Mark N/A if not applicable.</t>
  </si>
  <si>
    <t>IP-07</t>
  </si>
  <si>
    <t>In ODM work, is it clear which parts of the design belong to you and which belong to the factory's platform?</t>
  </si>
  <si>
    <t>Contract terms on design ownership, exclusivity and use of your changes for other customers.</t>
  </si>
  <si>
    <t>If the base platform belongs to the factory, define what is yours before development starts.</t>
  </si>
  <si>
    <t>EHS and social compliance</t>
  </si>
  <si>
    <t>EHS-01</t>
  </si>
  <si>
    <t>Does the factory hold a valid business license and the environmental permits its processes require?</t>
  </si>
  <si>
    <t>Business license, environmental approvals and discharge permits as applicable to its processes.</t>
  </si>
  <si>
    <t>A site operating without required permits can be closed at short notice.</t>
  </si>
  <si>
    <t>EHS-02</t>
  </si>
  <si>
    <t>Are working hours, wages and overtime within local law and your code of conduct?</t>
  </si>
  <si>
    <t>Time and payroll records for a sample of workers, and a recent independent social audit (for example SMETA, amfori BSCI or RBA) with its corrective actions.</t>
  </si>
  <si>
    <t>Labor violations are a legal, ethical and brand risk, and excessive overtime also affects quality.</t>
  </si>
  <si>
    <t>EHS-03</t>
  </si>
  <si>
    <t>Is there any sign of child labor, forced labor or withheld identity documents?</t>
  </si>
  <si>
    <t>Age verification records, policy on identity documents and, where possible, worker interviews without management present.</t>
  </si>
  <si>
    <t>These are non-negotiable for most brands and are illegal in most markets.</t>
  </si>
  <si>
    <t>EHS-04</t>
  </si>
  <si>
    <t>Are fire safety measures in place, including clear exits, extinguishers, drills and safe storage of flammables and batteries?</t>
  </si>
  <si>
    <t>Walk the site; fire drill records and fire inspection certificates.</t>
  </si>
  <si>
    <t>Blocked exits and poor storage are life-safety issues.</t>
  </si>
  <si>
    <t>EHS-05</t>
  </si>
  <si>
    <t>Are workers protected from chemical, noise and machine hazards?</t>
  </si>
  <si>
    <t>PPE in use on the floor, safety data sheets at points of use and machine guarding.</t>
  </si>
  <si>
    <t>Basic safety practice is also a good indicator of overall discipline.</t>
  </si>
  <si>
    <t>EHS-06</t>
  </si>
  <si>
    <t>How is hazardous waste such as solder dross, chemicals and batteries handled?</t>
  </si>
  <si>
    <t>Contracts with licensed waste handlers and waste transfer records.</t>
  </si>
  <si>
    <t>Illegal disposal can lead to fines and site closures.</t>
  </si>
  <si>
    <t>EHS-07</t>
  </si>
  <si>
    <t>If your customers require it, can the factory provide responsible minerals reporting?</t>
  </si>
  <si>
    <t>Conflict Minerals Reporting Template (CMRT) or Extended Minerals Reporting Template (EMRT) and smelter lists.</t>
  </si>
  <si>
    <t>Many brands and retailers require this data from their supply chain.</t>
  </si>
  <si>
    <t>Summary by section</t>
  </si>
  <si>
    <t>Counts update automatically from the Status column on the Checklist sheet.</t>
  </si>
  <si>
    <t>Checks</t>
  </si>
  <si>
    <t>Assessed</t>
  </si>
  <si>
    <t>Not assessed</t>
  </si>
  <si>
    <t>Critical checks</t>
  </si>
  <si>
    <t>Critical fails</t>
  </si>
  <si>
    <t>Total</t>
  </si>
  <si>
    <t>Resolve every critical fail before committing to tooling, a pilot build or a purchase order, and re-check it with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</si>
</sst>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081215"/>
      <sz val="15"/>
      <name val="Arial"/>
    </font>
    <font>
      <color rgb="FF566468"/>
      <sz val="10"/>
      <name val="Arial"/>
    </font>
    <font>
      <b/>
      <color rgb="FF081215"/>
      <sz val="10"/>
      <name val="Arial"/>
    </font>
    <font>
      <color rgb="FF081215"/>
      <sz val="10"/>
      <name val="Arial"/>
    </font>
    <font>
      <u/>
      <color rgb="FF08732B"/>
      <sz val="10"/>
      <name val="Arial"/>
    </font>
    <font>
      <i/>
      <color rgb="FF566468"/>
      <sz val="10"/>
      <name val="Arial"/>
    </font>
    <font>
      <b/>
      <color rgb="FF9B332A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E2E9DD"/>
      </patternFill>
    </fill>
    <fill>
      <patternFill patternType="solid">
        <fgColor rgb="FFEDF1E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8B4AD"/>
      </left>
      <right style="thin">
        <color rgb="FFA8B4AD"/>
      </right>
      <top style="thin">
        <color rgb="FFA8B4AD"/>
      </top>
      <bottom style="thin">
        <color rgb="FFA8B4A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0" borderId="0" xfId="0" applyFont="1" applyAlignment="1">
      <alignment wrapText="1"/>
    </xf>
  </cellXfs>
  <cellStyles count="1">
    <cellStyle name="Normal" xfId="0" builtinId="0"/>
  </cellStyles>
  <dxfs count="5">
    <dxf>
      <font>
        <b/>
        <color rgb="FF08732B"/>
      </font>
      <fill>
        <patternFill patternType="solid">
          <bgColor rgb="FFE2E9DD"/>
        </patternFill>
      </fill>
    </dxf>
    <dxf>
      <font>
        <b/>
        <color rgb="FF7A5200"/>
      </font>
      <fill>
        <patternFill patternType="solid">
          <bgColor rgb="FFFBF1DC"/>
        </patternFill>
      </fill>
    </dxf>
    <dxf>
      <font>
        <b/>
        <color rgb="FF9B332A"/>
      </font>
      <fill>
        <patternFill patternType="solid">
          <bgColor rgb="FFFAE8E5"/>
        </patternFill>
      </fill>
    </dxf>
    <dxf>
      <font>
        <b/>
        <color rgb="FF9B332A"/>
      </font>
      <fill>
        <patternFill patternType="solid">
          <bgColor rgb="FFFAE8E5"/>
        </patternFill>
      </fill>
    </dxf>
    <dxf>
      <font>
        <b/>
        <color rgb="FF9B33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zefinity.ai/resources/factory-audit-checklist" TargetMode="External"/><Relationship Id="rId2" Type="http://schemas.openxmlformats.org/officeDocument/2006/relationships/hyperlink" Target="https://zefinity.ai/resources/supplier-qualification-check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zoomScale="100"/>
  </sheetViews>
  <sheetFormatPr defaultRowHeight="15" outlineLevelRow="0" outlineLevelCol="0" x14ac:dyDescent="55"/>
  <cols>
    <col min="1" max="1" width="22" customWidth="1"/>
    <col min="2" max="2" width="90" customWidth="1"/>
  </cols>
  <sheetData>
    <row r="1" ht="26" customHeight="1" spans="1:1" x14ac:dyDescent="0.25">
      <c r="A1" s="1" t="s">
        <v>0</v>
      </c>
    </row>
    <row r="2" ht="28" customHeight="1" spans="1:2" x14ac:dyDescent="0.25">
      <c r="A2" s="2" t="s">
        <v>1</v>
      </c>
      <c r="B2" s="2"/>
    </row>
    <row r="4" ht="19" customHeight="1" spans="1:2" x14ac:dyDescent="0.25">
      <c r="A4" s="3" t="s">
        <v>2</v>
      </c>
      <c r="B4" s="4" t="s">
        <v>3</v>
      </c>
    </row>
    <row r="5" ht="32" customHeight="1" spans="1:2" x14ac:dyDescent="0.25">
      <c r="A5" s="5" t="s">
        <v>4</v>
      </c>
      <c r="B5" s="6" t="s">
        <v>5</v>
      </c>
    </row>
    <row r="6" ht="32" customHeight="1" spans="1:2" x14ac:dyDescent="0.25">
      <c r="A6" s="5" t="s">
        <v>6</v>
      </c>
      <c r="B6" s="6" t="s">
        <v>7</v>
      </c>
    </row>
    <row r="7" ht="32" customHeight="1" spans="1:2" x14ac:dyDescent="0.25">
      <c r="A7" s="5" t="s">
        <v>8</v>
      </c>
      <c r="B7" s="6" t="s">
        <v>9</v>
      </c>
    </row>
    <row r="8" ht="32" customHeight="1" spans="1:2" x14ac:dyDescent="0.25">
      <c r="A8" s="5" t="s">
        <v>10</v>
      </c>
      <c r="B8" s="6" t="s">
        <v>11</v>
      </c>
    </row>
    <row r="9" ht="19" customHeight="1" spans="1:2" x14ac:dyDescent="0.25">
      <c r="A9" s="5" t="s">
        <v>12</v>
      </c>
      <c r="B9" s="6" t="s">
        <v>13</v>
      </c>
    </row>
    <row r="10" ht="32" customHeight="1" spans="1:2" x14ac:dyDescent="0.25">
      <c r="A10" s="5" t="s">
        <v>14</v>
      </c>
      <c r="B10" s="6" t="s">
        <v>15</v>
      </c>
    </row>
    <row r="11" ht="19" customHeight="1" x14ac:dyDescent="0.25"/>
    <row r="12" ht="19" customHeight="1" spans="1:2" x14ac:dyDescent="0.25">
      <c r="A12" s="3" t="s">
        <v>16</v>
      </c>
      <c r="B12" s="4" t="s">
        <v>17</v>
      </c>
    </row>
    <row r="13" ht="19" customHeight="1" spans="1:2" x14ac:dyDescent="0.25">
      <c r="A13" s="5" t="s">
        <v>18</v>
      </c>
      <c r="B13" s="6" t="s">
        <v>19</v>
      </c>
    </row>
    <row r="14" ht="19" customHeight="1" spans="1:2" x14ac:dyDescent="0.25">
      <c r="A14" s="5" t="s">
        <v>20</v>
      </c>
      <c r="B14" s="6" t="s">
        <v>21</v>
      </c>
    </row>
    <row r="15" ht="19" customHeight="1" spans="1:2" x14ac:dyDescent="0.25">
      <c r="A15" s="5" t="s">
        <v>22</v>
      </c>
      <c r="B15" s="6" t="s">
        <v>23</v>
      </c>
    </row>
    <row r="16" ht="19" customHeight="1" spans="1:2" x14ac:dyDescent="0.25">
      <c r="A16" s="5" t="s">
        <v>24</v>
      </c>
      <c r="B16" s="6" t="s">
        <v>25</v>
      </c>
    </row>
    <row r="17" ht="32" customHeight="1" spans="1:2" x14ac:dyDescent="0.25">
      <c r="A17" s="5" t="s">
        <v>26</v>
      </c>
      <c r="B17" s="6" t="s">
        <v>27</v>
      </c>
    </row>
    <row r="18" ht="19" customHeight="1" x14ac:dyDescent="0.25"/>
    <row r="19" ht="19" customHeight="1" spans="1:2" x14ac:dyDescent="0.25">
      <c r="A19" s="5" t="s">
        <v>28</v>
      </c>
      <c r="B19" s="7" t="s">
        <v>29</v>
      </c>
    </row>
    <row r="20" ht="19" customHeight="1" spans="1:2" x14ac:dyDescent="0.25">
      <c r="A20" s="5" t="s">
        <v>30</v>
      </c>
      <c r="B20" s="7" t="s">
        <v>31</v>
      </c>
    </row>
    <row r="21" ht="19" customHeight="1" x14ac:dyDescent="0.25"/>
    <row r="22" ht="30" customHeight="1" spans="1:2" x14ac:dyDescent="0.25">
      <c r="A22" s="8" t="s">
        <v>32</v>
      </c>
      <c r="B22" s="8"/>
    </row>
  </sheetData>
  <mergeCells count="2">
    <mergeCell ref="A2:B2"/>
    <mergeCell ref="A22:B22"/>
  </mergeCells>
  <hyperlinks>
    <hyperlink ref="B19" r:id="rId1"/>
    <hyperlink ref="B20" r:id="rId2"/>
  </hyperlinks>
  <pageMargins left="0.4" right="0.4" top="0.5" bottom="0.5" header="0.2" footer="0.2"/>
  <pageSetup orientation="portrait" horizontalDpi="4294967295" verticalDpi="4294967295" scale="100" fitToWidth="1" fitToHeight="0"/>
  <headerFooter>
    <oddFooter>&amp;L&amp;8Zefinity · How to use&amp;R&amp;8Page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zoomScale="100"/>
  </sheetViews>
  <sheetFormatPr defaultRowHeight="15" outlineLevelRow="0" outlineLevelCol="0" x14ac:dyDescent="55"/>
  <cols>
    <col min="1" max="1" width="34" customWidth="1"/>
    <col min="2" max="2" width="70" customWidth="1"/>
  </cols>
  <sheetData>
    <row r="1" ht="26" customHeight="1" spans="1:1" x14ac:dyDescent="0.25">
      <c r="A1" s="1" t="s">
        <v>33</v>
      </c>
    </row>
    <row r="3" ht="22" customHeight="1" spans="1:2" x14ac:dyDescent="0.25">
      <c r="A3" s="9" t="s">
        <v>34</v>
      </c>
      <c r="B3" s="10"/>
    </row>
    <row r="4" ht="22" customHeight="1" spans="1:2" x14ac:dyDescent="0.25">
      <c r="A4" s="9" t="s">
        <v>35</v>
      </c>
      <c r="B4" s="10"/>
    </row>
    <row r="5" ht="22" customHeight="1" spans="1:2" x14ac:dyDescent="0.25">
      <c r="A5" s="9" t="s">
        <v>36</v>
      </c>
      <c r="B5" s="11"/>
    </row>
    <row r="6" ht="22" customHeight="1" spans="1:2" x14ac:dyDescent="0.25">
      <c r="A6" s="9" t="s">
        <v>37</v>
      </c>
      <c r="B6" s="10"/>
    </row>
    <row r="7" ht="22" customHeight="1" spans="1:2" x14ac:dyDescent="0.25">
      <c r="A7" s="9" t="s">
        <v>38</v>
      </c>
      <c r="B7" s="10"/>
    </row>
    <row r="8" ht="60" customHeight="1" spans="1:2" x14ac:dyDescent="0.25">
      <c r="A8" s="9" t="s">
        <v>39</v>
      </c>
      <c r="B8" s="10"/>
    </row>
    <row r="9" ht="60" customHeight="1" spans="1:2" x14ac:dyDescent="0.25">
      <c r="A9" s="9" t="s">
        <v>40</v>
      </c>
      <c r="B9" s="10"/>
    </row>
    <row r="10" ht="60" customHeight="1" spans="1:2" x14ac:dyDescent="0.25">
      <c r="A10" s="9" t="s">
        <v>41</v>
      </c>
      <c r="B10" s="10"/>
    </row>
    <row r="11" ht="22" customHeight="1" spans="1:2" x14ac:dyDescent="0.25">
      <c r="A11" s="9" t="s">
        <v>42</v>
      </c>
      <c r="B11" s="12">
        <f>Summary!J18</f>
      </c>
    </row>
    <row r="12" ht="22" customHeight="1" spans="1:2" x14ac:dyDescent="0.25">
      <c r="A12" s="9" t="s">
        <v>43</v>
      </c>
      <c r="B12" s="11"/>
    </row>
  </sheetData>
  <dataValidations count="3">
    <dataValidation type="date" operator="greaterThan" allowBlank="1" showErrorMessage="1" errorTitle="Date needed" error="Enter a date, for example 2026-10-11." sqref="B12">
      <formula1>36526</formula1>
    </dataValidation>
    <dataValidation type="date" operator="greaterThan" allowBlank="1" showErrorMessage="1" errorTitle="Date needed" error="Enter a date, for example 2026-10-11." sqref="B5">
      <formula1>36526</formula1>
    </dataValidation>
    <dataValidation type="list" allowBlank="1" showErrorMessage="1" errorStyle="stop" errorTitle="Choose from the list" error="Choose one of: Desk audit, On-site audit, Desk and on-site audit" sqref="B6">
      <formula1>"Desk audit,On-site audit,Desk and on-site audit"</formula1>
    </dataValidation>
  </dataValidations>
  <pageMargins left="0.4" right="0.4" top="0.5" bottom="0.5" header="0.2" footer="0.2"/>
  <pageSetup orientation="portrait" horizontalDpi="4294967295" verticalDpi="4294967295" scale="100" fitToWidth="1" fitToHeight="0"/>
  <headerFooter>
    <oddFooter>&amp;L&amp;8Zefinity · Audit details&amp;R&amp;8Page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workbookViewId="0" zoomScale="100">
      <pane xSplit="3" ySplit="3" topLeftCell="D4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3" max="3" width="48" customWidth="1"/>
    <col min="4" max="4" width="42" customWidth="1"/>
    <col min="5" max="5" width="38" customWidth="1"/>
    <col min="7" max="7" width="12" customWidth="1"/>
    <col min="8" max="8" width="28" customWidth="1"/>
    <col min="9" max="9" width="30" customWidth="1"/>
    <col min="10" max="10" width="28" customWidth="1"/>
    <col min="11" max="11" width="14" customWidth="1"/>
    <col min="12" max="12" width="12" customWidth="1"/>
  </cols>
  <sheetData>
    <row r="1" ht="26" customHeight="1" spans="1:1" x14ac:dyDescent="0.25">
      <c r="A1" s="1" t="s">
        <v>44</v>
      </c>
    </row>
    <row r="2" ht="18" customHeight="1" spans="1:8" x14ac:dyDescent="0.25">
      <c r="A2" s="2" t="s">
        <v>45</v>
      </c>
      <c r="B2" s="2"/>
      <c r="C2" s="2"/>
      <c r="D2" s="2"/>
      <c r="E2" s="2"/>
      <c r="F2" s="2"/>
      <c r="G2" s="2"/>
      <c r="H2" s="2"/>
    </row>
    <row r="3" ht="30" customHeight="1" spans="1:12" x14ac:dyDescent="0.25">
      <c r="A3" s="13" t="s">
        <v>46</v>
      </c>
      <c r="B3" s="13" t="s">
        <v>47</v>
      </c>
      <c r="C3" s="13" t="s">
        <v>48</v>
      </c>
      <c r="D3" s="13" t="s">
        <v>49</v>
      </c>
      <c r="E3" s="13" t="s">
        <v>50</v>
      </c>
      <c r="F3" s="13" t="s">
        <v>51</v>
      </c>
      <c r="G3" s="13" t="s">
        <v>16</v>
      </c>
      <c r="H3" s="13" t="s">
        <v>52</v>
      </c>
      <c r="I3" s="13" t="s">
        <v>53</v>
      </c>
      <c r="J3" s="13" t="s">
        <v>54</v>
      </c>
      <c r="K3" s="13" t="s">
        <v>55</v>
      </c>
      <c r="L3" s="13" t="s">
        <v>56</v>
      </c>
    </row>
    <row r="4" ht="58" customHeight="1" spans="1:12" x14ac:dyDescent="0.25">
      <c r="A4" s="14" t="s">
        <v>57</v>
      </c>
      <c r="B4" s="15" t="s">
        <v>58</v>
      </c>
      <c r="C4" s="9" t="s">
        <v>59</v>
      </c>
      <c r="D4" s="14" t="s">
        <v>60</v>
      </c>
      <c r="E4" s="14" t="s">
        <v>61</v>
      </c>
      <c r="F4" s="16" t="s">
        <v>62</v>
      </c>
      <c r="G4" s="10"/>
      <c r="H4" s="10"/>
      <c r="I4" s="10"/>
      <c r="J4" s="10"/>
      <c r="K4" s="10"/>
      <c r="L4" s="11"/>
    </row>
    <row r="5" ht="58" customHeight="1" spans="1:12" x14ac:dyDescent="0.25">
      <c r="A5" s="14" t="s">
        <v>57</v>
      </c>
      <c r="B5" s="15" t="s">
        <v>63</v>
      </c>
      <c r="C5" s="9" t="s">
        <v>64</v>
      </c>
      <c r="D5" s="14" t="s">
        <v>65</v>
      </c>
      <c r="E5" s="14" t="s">
        <v>66</v>
      </c>
      <c r="F5" s="16" t="s">
        <v>62</v>
      </c>
      <c r="G5" s="10"/>
      <c r="H5" s="10"/>
      <c r="I5" s="10"/>
      <c r="J5" s="10"/>
      <c r="K5" s="10"/>
      <c r="L5" s="11"/>
    </row>
    <row r="6" ht="45" customHeight="1" spans="1:12" x14ac:dyDescent="0.25">
      <c r="A6" s="14" t="s">
        <v>57</v>
      </c>
      <c r="B6" s="15" t="s">
        <v>67</v>
      </c>
      <c r="C6" s="9" t="s">
        <v>68</v>
      </c>
      <c r="D6" s="14" t="s">
        <v>69</v>
      </c>
      <c r="E6" s="14" t="s">
        <v>70</v>
      </c>
      <c r="F6" s="16" t="s">
        <v>62</v>
      </c>
      <c r="G6" s="10"/>
      <c r="H6" s="10"/>
      <c r="I6" s="10"/>
      <c r="J6" s="10"/>
      <c r="K6" s="10"/>
      <c r="L6" s="11"/>
    </row>
    <row r="7" ht="45" customHeight="1" spans="1:12" x14ac:dyDescent="0.25">
      <c r="A7" s="14" t="s">
        <v>57</v>
      </c>
      <c r="B7" s="15" t="s">
        <v>71</v>
      </c>
      <c r="C7" s="9" t="s">
        <v>72</v>
      </c>
      <c r="D7" s="14" t="s">
        <v>73</v>
      </c>
      <c r="E7" s="14" t="s">
        <v>74</v>
      </c>
      <c r="F7" s="17" t="s">
        <v>75</v>
      </c>
      <c r="G7" s="10"/>
      <c r="H7" s="10"/>
      <c r="I7" s="10"/>
      <c r="J7" s="10"/>
      <c r="K7" s="10"/>
      <c r="L7" s="11"/>
    </row>
    <row r="8" ht="45" customHeight="1" spans="1:12" x14ac:dyDescent="0.25">
      <c r="A8" s="14" t="s">
        <v>57</v>
      </c>
      <c r="B8" s="15" t="s">
        <v>76</v>
      </c>
      <c r="C8" s="9" t="s">
        <v>77</v>
      </c>
      <c r="D8" s="14" t="s">
        <v>78</v>
      </c>
      <c r="E8" s="14" t="s">
        <v>79</v>
      </c>
      <c r="F8" s="17" t="s">
        <v>75</v>
      </c>
      <c r="G8" s="10"/>
      <c r="H8" s="10"/>
      <c r="I8" s="10"/>
      <c r="J8" s="10"/>
      <c r="K8" s="10"/>
      <c r="L8" s="11"/>
    </row>
    <row r="9" ht="45" customHeight="1" spans="1:12" x14ac:dyDescent="0.25">
      <c r="A9" s="14" t="s">
        <v>57</v>
      </c>
      <c r="B9" s="15" t="s">
        <v>80</v>
      </c>
      <c r="C9" s="9" t="s">
        <v>81</v>
      </c>
      <c r="D9" s="14" t="s">
        <v>82</v>
      </c>
      <c r="E9" s="14" t="s">
        <v>83</v>
      </c>
      <c r="F9" s="17" t="s">
        <v>75</v>
      </c>
      <c r="G9" s="10"/>
      <c r="H9" s="10"/>
      <c r="I9" s="10"/>
      <c r="J9" s="10"/>
      <c r="K9" s="10"/>
      <c r="L9" s="11"/>
    </row>
    <row r="10" ht="58" customHeight="1" spans="1:12" x14ac:dyDescent="0.25">
      <c r="A10" s="14" t="s">
        <v>57</v>
      </c>
      <c r="B10" s="15" t="s">
        <v>84</v>
      </c>
      <c r="C10" s="9" t="s">
        <v>85</v>
      </c>
      <c r="D10" s="14" t="s">
        <v>86</v>
      </c>
      <c r="E10" s="14" t="s">
        <v>87</v>
      </c>
      <c r="F10" s="17" t="s">
        <v>75</v>
      </c>
      <c r="G10" s="10"/>
      <c r="H10" s="10"/>
      <c r="I10" s="10"/>
      <c r="J10" s="10"/>
      <c r="K10" s="10"/>
      <c r="L10" s="11"/>
    </row>
    <row r="11" ht="58" customHeight="1" spans="1:12" x14ac:dyDescent="0.25">
      <c r="A11" s="14" t="s">
        <v>57</v>
      </c>
      <c r="B11" s="15" t="s">
        <v>88</v>
      </c>
      <c r="C11" s="9" t="s">
        <v>89</v>
      </c>
      <c r="D11" s="14" t="s">
        <v>90</v>
      </c>
      <c r="E11" s="14" t="s">
        <v>91</v>
      </c>
      <c r="F11" s="16" t="s">
        <v>62</v>
      </c>
      <c r="G11" s="10"/>
      <c r="H11" s="10"/>
      <c r="I11" s="10"/>
      <c r="J11" s="10"/>
      <c r="K11" s="10"/>
      <c r="L11" s="11"/>
    </row>
    <row r="12" ht="45" customHeight="1" spans="1:12" x14ac:dyDescent="0.25">
      <c r="A12" s="14" t="s">
        <v>92</v>
      </c>
      <c r="B12" s="15" t="s">
        <v>93</v>
      </c>
      <c r="C12" s="9" t="s">
        <v>94</v>
      </c>
      <c r="D12" s="14" t="s">
        <v>95</v>
      </c>
      <c r="E12" s="14" t="s">
        <v>96</v>
      </c>
      <c r="F12" s="16" t="s">
        <v>62</v>
      </c>
      <c r="G12" s="10"/>
      <c r="H12" s="10"/>
      <c r="I12" s="10"/>
      <c r="J12" s="10"/>
      <c r="K12" s="10"/>
      <c r="L12" s="11"/>
    </row>
    <row r="13" ht="45" customHeight="1" spans="1:12" x14ac:dyDescent="0.25">
      <c r="A13" s="14" t="s">
        <v>92</v>
      </c>
      <c r="B13" s="15" t="s">
        <v>97</v>
      </c>
      <c r="C13" s="9" t="s">
        <v>98</v>
      </c>
      <c r="D13" s="14" t="s">
        <v>99</v>
      </c>
      <c r="E13" s="14" t="s">
        <v>100</v>
      </c>
      <c r="F13" s="16" t="s">
        <v>62</v>
      </c>
      <c r="G13" s="10"/>
      <c r="H13" s="10"/>
      <c r="I13" s="10"/>
      <c r="J13" s="10"/>
      <c r="K13" s="10"/>
      <c r="L13" s="11"/>
    </row>
    <row r="14" ht="45" customHeight="1" spans="1:12" x14ac:dyDescent="0.25">
      <c r="A14" s="14" t="s">
        <v>92</v>
      </c>
      <c r="B14" s="15" t="s">
        <v>101</v>
      </c>
      <c r="C14" s="9" t="s">
        <v>102</v>
      </c>
      <c r="D14" s="14" t="s">
        <v>103</v>
      </c>
      <c r="E14" s="14" t="s">
        <v>104</v>
      </c>
      <c r="F14" s="17" t="s">
        <v>75</v>
      </c>
      <c r="G14" s="10"/>
      <c r="H14" s="10"/>
      <c r="I14" s="10"/>
      <c r="J14" s="10"/>
      <c r="K14" s="10"/>
      <c r="L14" s="11"/>
    </row>
    <row r="15" ht="45" customHeight="1" spans="1:12" x14ac:dyDescent="0.25">
      <c r="A15" s="14" t="s">
        <v>92</v>
      </c>
      <c r="B15" s="15" t="s">
        <v>105</v>
      </c>
      <c r="C15" s="9" t="s">
        <v>106</v>
      </c>
      <c r="D15" s="14" t="s">
        <v>107</v>
      </c>
      <c r="E15" s="14" t="s">
        <v>108</v>
      </c>
      <c r="F15" s="16" t="s">
        <v>62</v>
      </c>
      <c r="G15" s="10"/>
      <c r="H15" s="10"/>
      <c r="I15" s="10"/>
      <c r="J15" s="10"/>
      <c r="K15" s="10"/>
      <c r="L15" s="11"/>
    </row>
    <row r="16" ht="45" customHeight="1" spans="1:12" x14ac:dyDescent="0.25">
      <c r="A16" s="14" t="s">
        <v>92</v>
      </c>
      <c r="B16" s="15" t="s">
        <v>109</v>
      </c>
      <c r="C16" s="9" t="s">
        <v>110</v>
      </c>
      <c r="D16" s="14" t="s">
        <v>111</v>
      </c>
      <c r="E16" s="14" t="s">
        <v>112</v>
      </c>
      <c r="F16" s="17" t="s">
        <v>75</v>
      </c>
      <c r="G16" s="10"/>
      <c r="H16" s="10"/>
      <c r="I16" s="10"/>
      <c r="J16" s="10"/>
      <c r="K16" s="10"/>
      <c r="L16" s="11"/>
    </row>
    <row r="17" ht="45" customHeight="1" spans="1:12" x14ac:dyDescent="0.25">
      <c r="A17" s="14" t="s">
        <v>92</v>
      </c>
      <c r="B17" s="15" t="s">
        <v>113</v>
      </c>
      <c r="C17" s="9" t="s">
        <v>114</v>
      </c>
      <c r="D17" s="14" t="s">
        <v>115</v>
      </c>
      <c r="E17" s="14" t="s">
        <v>116</v>
      </c>
      <c r="F17" s="17" t="s">
        <v>75</v>
      </c>
      <c r="G17" s="10"/>
      <c r="H17" s="10"/>
      <c r="I17" s="10"/>
      <c r="J17" s="10"/>
      <c r="K17" s="10"/>
      <c r="L17" s="11"/>
    </row>
    <row r="18" ht="45" customHeight="1" spans="1:12" x14ac:dyDescent="0.25">
      <c r="A18" s="14" t="s">
        <v>92</v>
      </c>
      <c r="B18" s="15" t="s">
        <v>117</v>
      </c>
      <c r="C18" s="9" t="s">
        <v>118</v>
      </c>
      <c r="D18" s="14" t="s">
        <v>119</v>
      </c>
      <c r="E18" s="14" t="s">
        <v>120</v>
      </c>
      <c r="F18" s="17" t="s">
        <v>75</v>
      </c>
      <c r="G18" s="10"/>
      <c r="H18" s="10"/>
      <c r="I18" s="10"/>
      <c r="J18" s="10"/>
      <c r="K18" s="10"/>
      <c r="L18" s="11"/>
    </row>
    <row r="19" ht="45" customHeight="1" spans="1:12" x14ac:dyDescent="0.25">
      <c r="A19" s="14" t="s">
        <v>92</v>
      </c>
      <c r="B19" s="15" t="s">
        <v>121</v>
      </c>
      <c r="C19" s="9" t="s">
        <v>122</v>
      </c>
      <c r="D19" s="14" t="s">
        <v>123</v>
      </c>
      <c r="E19" s="14" t="s">
        <v>124</v>
      </c>
      <c r="F19" s="17" t="s">
        <v>75</v>
      </c>
      <c r="G19" s="10"/>
      <c r="H19" s="10"/>
      <c r="I19" s="10"/>
      <c r="J19" s="10"/>
      <c r="K19" s="10"/>
      <c r="L19" s="11"/>
    </row>
    <row r="20" ht="45" customHeight="1" spans="1:12" x14ac:dyDescent="0.25">
      <c r="A20" s="14" t="s">
        <v>125</v>
      </c>
      <c r="B20" s="15" t="s">
        <v>126</v>
      </c>
      <c r="C20" s="9" t="s">
        <v>127</v>
      </c>
      <c r="D20" s="14" t="s">
        <v>128</v>
      </c>
      <c r="E20" s="14" t="s">
        <v>129</v>
      </c>
      <c r="F20" s="16" t="s">
        <v>62</v>
      </c>
      <c r="G20" s="10"/>
      <c r="H20" s="10"/>
      <c r="I20" s="10"/>
      <c r="J20" s="10"/>
      <c r="K20" s="10"/>
      <c r="L20" s="11"/>
    </row>
    <row r="21" ht="45" customHeight="1" spans="1:12" x14ac:dyDescent="0.25">
      <c r="A21" s="14" t="s">
        <v>125</v>
      </c>
      <c r="B21" s="15" t="s">
        <v>130</v>
      </c>
      <c r="C21" s="9" t="s">
        <v>131</v>
      </c>
      <c r="D21" s="14" t="s">
        <v>132</v>
      </c>
      <c r="E21" s="14" t="s">
        <v>133</v>
      </c>
      <c r="F21" s="16" t="s">
        <v>62</v>
      </c>
      <c r="G21" s="10"/>
      <c r="H21" s="10"/>
      <c r="I21" s="10"/>
      <c r="J21" s="10"/>
      <c r="K21" s="10"/>
      <c r="L21" s="11"/>
    </row>
    <row r="22" ht="45" customHeight="1" spans="1:12" x14ac:dyDescent="0.25">
      <c r="A22" s="14" t="s">
        <v>125</v>
      </c>
      <c r="B22" s="15" t="s">
        <v>134</v>
      </c>
      <c r="C22" s="9" t="s">
        <v>135</v>
      </c>
      <c r="D22" s="14" t="s">
        <v>136</v>
      </c>
      <c r="E22" s="14" t="s">
        <v>137</v>
      </c>
      <c r="F22" s="16" t="s">
        <v>62</v>
      </c>
      <c r="G22" s="10"/>
      <c r="H22" s="10"/>
      <c r="I22" s="10"/>
      <c r="J22" s="10"/>
      <c r="K22" s="10"/>
      <c r="L22" s="11"/>
    </row>
    <row r="23" ht="45" customHeight="1" spans="1:12" x14ac:dyDescent="0.25">
      <c r="A23" s="14" t="s">
        <v>125</v>
      </c>
      <c r="B23" s="15" t="s">
        <v>138</v>
      </c>
      <c r="C23" s="9" t="s">
        <v>139</v>
      </c>
      <c r="D23" s="14" t="s">
        <v>140</v>
      </c>
      <c r="E23" s="14" t="s">
        <v>141</v>
      </c>
      <c r="F23" s="17" t="s">
        <v>75</v>
      </c>
      <c r="G23" s="10"/>
      <c r="H23" s="10"/>
      <c r="I23" s="10"/>
      <c r="J23" s="10"/>
      <c r="K23" s="10"/>
      <c r="L23" s="11"/>
    </row>
    <row r="24" ht="45" customHeight="1" spans="1:12" x14ac:dyDescent="0.25">
      <c r="A24" s="14" t="s">
        <v>125</v>
      </c>
      <c r="B24" s="15" t="s">
        <v>142</v>
      </c>
      <c r="C24" s="9" t="s">
        <v>143</v>
      </c>
      <c r="D24" s="14" t="s">
        <v>144</v>
      </c>
      <c r="E24" s="14" t="s">
        <v>145</v>
      </c>
      <c r="F24" s="17" t="s">
        <v>75</v>
      </c>
      <c r="G24" s="10"/>
      <c r="H24" s="10"/>
      <c r="I24" s="10"/>
      <c r="J24" s="10"/>
      <c r="K24" s="10"/>
      <c r="L24" s="11"/>
    </row>
    <row r="25" ht="45" customHeight="1" spans="1:12" x14ac:dyDescent="0.25">
      <c r="A25" s="14" t="s">
        <v>125</v>
      </c>
      <c r="B25" s="15" t="s">
        <v>146</v>
      </c>
      <c r="C25" s="9" t="s">
        <v>147</v>
      </c>
      <c r="D25" s="14" t="s">
        <v>148</v>
      </c>
      <c r="E25" s="14" t="s">
        <v>149</v>
      </c>
      <c r="F25" s="17" t="s">
        <v>75</v>
      </c>
      <c r="G25" s="10"/>
      <c r="H25" s="10"/>
      <c r="I25" s="10"/>
      <c r="J25" s="10"/>
      <c r="K25" s="10"/>
      <c r="L25" s="11"/>
    </row>
    <row r="26" ht="45" customHeight="1" spans="1:12" x14ac:dyDescent="0.25">
      <c r="A26" s="14" t="s">
        <v>125</v>
      </c>
      <c r="B26" s="15" t="s">
        <v>150</v>
      </c>
      <c r="C26" s="9" t="s">
        <v>151</v>
      </c>
      <c r="D26" s="14" t="s">
        <v>152</v>
      </c>
      <c r="E26" s="14" t="s">
        <v>153</v>
      </c>
      <c r="F26" s="17" t="s">
        <v>75</v>
      </c>
      <c r="G26" s="10"/>
      <c r="H26" s="10"/>
      <c r="I26" s="10"/>
      <c r="J26" s="10"/>
      <c r="K26" s="10"/>
      <c r="L26" s="11"/>
    </row>
    <row r="27" ht="45" customHeight="1" spans="1:12" x14ac:dyDescent="0.25">
      <c r="A27" s="14" t="s">
        <v>154</v>
      </c>
      <c r="B27" s="15" t="s">
        <v>155</v>
      </c>
      <c r="C27" s="9" t="s">
        <v>156</v>
      </c>
      <c r="D27" s="14" t="s">
        <v>157</v>
      </c>
      <c r="E27" s="14" t="s">
        <v>158</v>
      </c>
      <c r="F27" s="17" t="s">
        <v>75</v>
      </c>
      <c r="G27" s="10"/>
      <c r="H27" s="10"/>
      <c r="I27" s="10"/>
      <c r="J27" s="10"/>
      <c r="K27" s="10"/>
      <c r="L27" s="11"/>
    </row>
    <row r="28" ht="45" customHeight="1" spans="1:12" x14ac:dyDescent="0.25">
      <c r="A28" s="14" t="s">
        <v>154</v>
      </c>
      <c r="B28" s="15" t="s">
        <v>159</v>
      </c>
      <c r="C28" s="9" t="s">
        <v>160</v>
      </c>
      <c r="D28" s="14" t="s">
        <v>161</v>
      </c>
      <c r="E28" s="14" t="s">
        <v>162</v>
      </c>
      <c r="F28" s="17" t="s">
        <v>75</v>
      </c>
      <c r="G28" s="10"/>
      <c r="H28" s="10"/>
      <c r="I28" s="10"/>
      <c r="J28" s="10"/>
      <c r="K28" s="10"/>
      <c r="L28" s="11"/>
    </row>
    <row r="29" ht="45" customHeight="1" spans="1:12" x14ac:dyDescent="0.25">
      <c r="A29" s="14" t="s">
        <v>154</v>
      </c>
      <c r="B29" s="15" t="s">
        <v>163</v>
      </c>
      <c r="C29" s="9" t="s">
        <v>164</v>
      </c>
      <c r="D29" s="14" t="s">
        <v>165</v>
      </c>
      <c r="E29" s="14" t="s">
        <v>166</v>
      </c>
      <c r="F29" s="16" t="s">
        <v>62</v>
      </c>
      <c r="G29" s="10"/>
      <c r="H29" s="10"/>
      <c r="I29" s="10"/>
      <c r="J29" s="10"/>
      <c r="K29" s="10"/>
      <c r="L29" s="11"/>
    </row>
    <row r="30" ht="45" customHeight="1" spans="1:12" x14ac:dyDescent="0.25">
      <c r="A30" s="14" t="s">
        <v>154</v>
      </c>
      <c r="B30" s="15" t="s">
        <v>167</v>
      </c>
      <c r="C30" s="9" t="s">
        <v>168</v>
      </c>
      <c r="D30" s="14" t="s">
        <v>169</v>
      </c>
      <c r="E30" s="14" t="s">
        <v>170</v>
      </c>
      <c r="F30" s="16" t="s">
        <v>62</v>
      </c>
      <c r="G30" s="10"/>
      <c r="H30" s="10"/>
      <c r="I30" s="10"/>
      <c r="J30" s="10"/>
      <c r="K30" s="10"/>
      <c r="L30" s="11"/>
    </row>
    <row r="31" ht="45" customHeight="1" spans="1:12" x14ac:dyDescent="0.25">
      <c r="A31" s="14" t="s">
        <v>154</v>
      </c>
      <c r="B31" s="15" t="s">
        <v>171</v>
      </c>
      <c r="C31" s="9" t="s">
        <v>172</v>
      </c>
      <c r="D31" s="14" t="s">
        <v>173</v>
      </c>
      <c r="E31" s="14" t="s">
        <v>174</v>
      </c>
      <c r="F31" s="17" t="s">
        <v>75</v>
      </c>
      <c r="G31" s="10"/>
      <c r="H31" s="10"/>
      <c r="I31" s="10"/>
      <c r="J31" s="10"/>
      <c r="K31" s="10"/>
      <c r="L31" s="11"/>
    </row>
    <row r="32" ht="45" customHeight="1" spans="1:12" x14ac:dyDescent="0.25">
      <c r="A32" s="14" t="s">
        <v>154</v>
      </c>
      <c r="B32" s="15" t="s">
        <v>175</v>
      </c>
      <c r="C32" s="9" t="s">
        <v>176</v>
      </c>
      <c r="D32" s="14" t="s">
        <v>177</v>
      </c>
      <c r="E32" s="14" t="s">
        <v>178</v>
      </c>
      <c r="F32" s="17" t="s">
        <v>75</v>
      </c>
      <c r="G32" s="10"/>
      <c r="H32" s="10"/>
      <c r="I32" s="10"/>
      <c r="J32" s="10"/>
      <c r="K32" s="10"/>
      <c r="L32" s="11"/>
    </row>
    <row r="33" ht="45" customHeight="1" spans="1:12" x14ac:dyDescent="0.25">
      <c r="A33" s="14" t="s">
        <v>154</v>
      </c>
      <c r="B33" s="15" t="s">
        <v>179</v>
      </c>
      <c r="C33" s="9" t="s">
        <v>180</v>
      </c>
      <c r="D33" s="14" t="s">
        <v>181</v>
      </c>
      <c r="E33" s="14" t="s">
        <v>182</v>
      </c>
      <c r="F33" s="17" t="s">
        <v>75</v>
      </c>
      <c r="G33" s="10"/>
      <c r="H33" s="10"/>
      <c r="I33" s="10"/>
      <c r="J33" s="10"/>
      <c r="K33" s="10"/>
      <c r="L33" s="11"/>
    </row>
    <row r="34" ht="45" customHeight="1" spans="1:12" x14ac:dyDescent="0.25">
      <c r="A34" s="14" t="s">
        <v>154</v>
      </c>
      <c r="B34" s="15" t="s">
        <v>183</v>
      </c>
      <c r="C34" s="9" t="s">
        <v>184</v>
      </c>
      <c r="D34" s="14" t="s">
        <v>185</v>
      </c>
      <c r="E34" s="14" t="s">
        <v>186</v>
      </c>
      <c r="F34" s="16" t="s">
        <v>62</v>
      </c>
      <c r="G34" s="10"/>
      <c r="H34" s="10"/>
      <c r="I34" s="10"/>
      <c r="J34" s="10"/>
      <c r="K34" s="10"/>
      <c r="L34" s="11"/>
    </row>
    <row r="35" ht="45" customHeight="1" spans="1:12" x14ac:dyDescent="0.25">
      <c r="A35" s="14" t="s">
        <v>154</v>
      </c>
      <c r="B35" s="15" t="s">
        <v>187</v>
      </c>
      <c r="C35" s="9" t="s">
        <v>188</v>
      </c>
      <c r="D35" s="14" t="s">
        <v>189</v>
      </c>
      <c r="E35" s="14" t="s">
        <v>190</v>
      </c>
      <c r="F35" s="17" t="s">
        <v>75</v>
      </c>
      <c r="G35" s="10"/>
      <c r="H35" s="10"/>
      <c r="I35" s="10"/>
      <c r="J35" s="10"/>
      <c r="K35" s="10"/>
      <c r="L35" s="11"/>
    </row>
    <row r="36" ht="32" customHeight="1" spans="1:12" x14ac:dyDescent="0.25">
      <c r="A36" s="14" t="s">
        <v>191</v>
      </c>
      <c r="B36" s="15" t="s">
        <v>192</v>
      </c>
      <c r="C36" s="9" t="s">
        <v>193</v>
      </c>
      <c r="D36" s="14" t="s">
        <v>194</v>
      </c>
      <c r="E36" s="14" t="s">
        <v>195</v>
      </c>
      <c r="F36" s="17" t="s">
        <v>75</v>
      </c>
      <c r="G36" s="10"/>
      <c r="H36" s="10"/>
      <c r="I36" s="10"/>
      <c r="J36" s="10"/>
      <c r="K36" s="10"/>
      <c r="L36" s="11"/>
    </row>
    <row r="37" ht="32" customHeight="1" spans="1:12" x14ac:dyDescent="0.25">
      <c r="A37" s="14" t="s">
        <v>191</v>
      </c>
      <c r="B37" s="15" t="s">
        <v>196</v>
      </c>
      <c r="C37" s="9" t="s">
        <v>197</v>
      </c>
      <c r="D37" s="14" t="s">
        <v>198</v>
      </c>
      <c r="E37" s="14" t="s">
        <v>199</v>
      </c>
      <c r="F37" s="16" t="s">
        <v>62</v>
      </c>
      <c r="G37" s="10"/>
      <c r="H37" s="10"/>
      <c r="I37" s="10"/>
      <c r="J37" s="10"/>
      <c r="K37" s="10"/>
      <c r="L37" s="11"/>
    </row>
    <row r="38" ht="32" customHeight="1" spans="1:12" x14ac:dyDescent="0.25">
      <c r="A38" s="14" t="s">
        <v>191</v>
      </c>
      <c r="B38" s="15" t="s">
        <v>200</v>
      </c>
      <c r="C38" s="9" t="s">
        <v>201</v>
      </c>
      <c r="D38" s="14" t="s">
        <v>202</v>
      </c>
      <c r="E38" s="14" t="s">
        <v>203</v>
      </c>
      <c r="F38" s="17" t="s">
        <v>75</v>
      </c>
      <c r="G38" s="10"/>
      <c r="H38" s="10"/>
      <c r="I38" s="10"/>
      <c r="J38" s="10"/>
      <c r="K38" s="10"/>
      <c r="L38" s="11"/>
    </row>
    <row r="39" ht="32" customHeight="1" spans="1:12" x14ac:dyDescent="0.25">
      <c r="A39" s="14" t="s">
        <v>191</v>
      </c>
      <c r="B39" s="15" t="s">
        <v>204</v>
      </c>
      <c r="C39" s="9" t="s">
        <v>205</v>
      </c>
      <c r="D39" s="14" t="s">
        <v>206</v>
      </c>
      <c r="E39" s="14" t="s">
        <v>207</v>
      </c>
      <c r="F39" s="17" t="s">
        <v>75</v>
      </c>
      <c r="G39" s="10"/>
      <c r="H39" s="10"/>
      <c r="I39" s="10"/>
      <c r="J39" s="10"/>
      <c r="K39" s="10"/>
      <c r="L39" s="11"/>
    </row>
    <row r="40" ht="32" customHeight="1" spans="1:12" x14ac:dyDescent="0.25">
      <c r="A40" s="14" t="s">
        <v>191</v>
      </c>
      <c r="B40" s="15" t="s">
        <v>208</v>
      </c>
      <c r="C40" s="9" t="s">
        <v>209</v>
      </c>
      <c r="D40" s="14" t="s">
        <v>210</v>
      </c>
      <c r="E40" s="14" t="s">
        <v>211</v>
      </c>
      <c r="F40" s="17" t="s">
        <v>75</v>
      </c>
      <c r="G40" s="10"/>
      <c r="H40" s="10"/>
      <c r="I40" s="10"/>
      <c r="J40" s="10"/>
      <c r="K40" s="10"/>
      <c r="L40" s="11"/>
    </row>
    <row r="41" ht="45" customHeight="1" spans="1:12" x14ac:dyDescent="0.25">
      <c r="A41" s="14" t="s">
        <v>191</v>
      </c>
      <c r="B41" s="15" t="s">
        <v>212</v>
      </c>
      <c r="C41" s="9" t="s">
        <v>213</v>
      </c>
      <c r="D41" s="14" t="s">
        <v>214</v>
      </c>
      <c r="E41" s="14" t="s">
        <v>215</v>
      </c>
      <c r="F41" s="16" t="s">
        <v>62</v>
      </c>
      <c r="G41" s="10"/>
      <c r="H41" s="10"/>
      <c r="I41" s="10"/>
      <c r="J41" s="10"/>
      <c r="K41" s="10"/>
      <c r="L41" s="11"/>
    </row>
    <row r="42" ht="45" customHeight="1" spans="1:12" x14ac:dyDescent="0.25">
      <c r="A42" s="14" t="s">
        <v>191</v>
      </c>
      <c r="B42" s="15" t="s">
        <v>216</v>
      </c>
      <c r="C42" s="9" t="s">
        <v>217</v>
      </c>
      <c r="D42" s="14" t="s">
        <v>218</v>
      </c>
      <c r="E42" s="14" t="s">
        <v>219</v>
      </c>
      <c r="F42" s="17" t="s">
        <v>75</v>
      </c>
      <c r="G42" s="10"/>
      <c r="H42" s="10"/>
      <c r="I42" s="10"/>
      <c r="J42" s="10"/>
      <c r="K42" s="10"/>
      <c r="L42" s="11"/>
    </row>
    <row r="43" ht="32" customHeight="1" spans="1:12" x14ac:dyDescent="0.25">
      <c r="A43" s="14" t="s">
        <v>191</v>
      </c>
      <c r="B43" s="15" t="s">
        <v>220</v>
      </c>
      <c r="C43" s="9" t="s">
        <v>221</v>
      </c>
      <c r="D43" s="14" t="s">
        <v>222</v>
      </c>
      <c r="E43" s="14" t="s">
        <v>223</v>
      </c>
      <c r="F43" s="17" t="s">
        <v>75</v>
      </c>
      <c r="G43" s="10"/>
      <c r="H43" s="10"/>
      <c r="I43" s="10"/>
      <c r="J43" s="10"/>
      <c r="K43" s="10"/>
      <c r="L43" s="11"/>
    </row>
    <row r="44" ht="32" customHeight="1" spans="1:12" x14ac:dyDescent="0.25">
      <c r="A44" s="14" t="s">
        <v>191</v>
      </c>
      <c r="B44" s="15" t="s">
        <v>224</v>
      </c>
      <c r="C44" s="9" t="s">
        <v>225</v>
      </c>
      <c r="D44" s="14" t="s">
        <v>226</v>
      </c>
      <c r="E44" s="14" t="s">
        <v>227</v>
      </c>
      <c r="F44" s="17" t="s">
        <v>75</v>
      </c>
      <c r="G44" s="10"/>
      <c r="H44" s="10"/>
      <c r="I44" s="10"/>
      <c r="J44" s="10"/>
      <c r="K44" s="10"/>
      <c r="L44" s="11"/>
    </row>
    <row r="45" ht="32" customHeight="1" spans="1:12" x14ac:dyDescent="0.25">
      <c r="A45" s="14" t="s">
        <v>191</v>
      </c>
      <c r="B45" s="15" t="s">
        <v>228</v>
      </c>
      <c r="C45" s="9" t="s">
        <v>229</v>
      </c>
      <c r="D45" s="14" t="s">
        <v>230</v>
      </c>
      <c r="E45" s="14" t="s">
        <v>231</v>
      </c>
      <c r="F45" s="16" t="s">
        <v>62</v>
      </c>
      <c r="G45" s="10"/>
      <c r="H45" s="10"/>
      <c r="I45" s="10"/>
      <c r="J45" s="10"/>
      <c r="K45" s="10"/>
      <c r="L45" s="11"/>
    </row>
    <row r="46" ht="32" customHeight="1" spans="1:12" x14ac:dyDescent="0.25">
      <c r="A46" s="14" t="s">
        <v>232</v>
      </c>
      <c r="B46" s="15" t="s">
        <v>233</v>
      </c>
      <c r="C46" s="9" t="s">
        <v>234</v>
      </c>
      <c r="D46" s="14" t="s">
        <v>235</v>
      </c>
      <c r="E46" s="14" t="s">
        <v>236</v>
      </c>
      <c r="F46" s="16" t="s">
        <v>62</v>
      </c>
      <c r="G46" s="10"/>
      <c r="H46" s="10"/>
      <c r="I46" s="10"/>
      <c r="J46" s="10"/>
      <c r="K46" s="10"/>
      <c r="L46" s="11"/>
    </row>
    <row r="47" ht="45" customHeight="1" spans="1:12" x14ac:dyDescent="0.25">
      <c r="A47" s="14" t="s">
        <v>232</v>
      </c>
      <c r="B47" s="15" t="s">
        <v>237</v>
      </c>
      <c r="C47" s="9" t="s">
        <v>238</v>
      </c>
      <c r="D47" s="14" t="s">
        <v>239</v>
      </c>
      <c r="E47" s="14" t="s">
        <v>240</v>
      </c>
      <c r="F47" s="16" t="s">
        <v>62</v>
      </c>
      <c r="G47" s="10"/>
      <c r="H47" s="10"/>
      <c r="I47" s="10"/>
      <c r="J47" s="10"/>
      <c r="K47" s="10"/>
      <c r="L47" s="11"/>
    </row>
    <row r="48" ht="32" customHeight="1" spans="1:12" x14ac:dyDescent="0.25">
      <c r="A48" s="14" t="s">
        <v>232</v>
      </c>
      <c r="B48" s="15" t="s">
        <v>241</v>
      </c>
      <c r="C48" s="9" t="s">
        <v>242</v>
      </c>
      <c r="D48" s="14" t="s">
        <v>243</v>
      </c>
      <c r="E48" s="14" t="s">
        <v>244</v>
      </c>
      <c r="F48" s="16" t="s">
        <v>62</v>
      </c>
      <c r="G48" s="10"/>
      <c r="H48" s="10"/>
      <c r="I48" s="10"/>
      <c r="J48" s="10"/>
      <c r="K48" s="10"/>
      <c r="L48" s="11"/>
    </row>
    <row r="49" ht="32" customHeight="1" spans="1:12" x14ac:dyDescent="0.25">
      <c r="A49" s="14" t="s">
        <v>232</v>
      </c>
      <c r="B49" s="15" t="s">
        <v>245</v>
      </c>
      <c r="C49" s="9" t="s">
        <v>246</v>
      </c>
      <c r="D49" s="14" t="s">
        <v>247</v>
      </c>
      <c r="E49" s="14" t="s">
        <v>248</v>
      </c>
      <c r="F49" s="17" t="s">
        <v>75</v>
      </c>
      <c r="G49" s="10"/>
      <c r="H49" s="10"/>
      <c r="I49" s="10"/>
      <c r="J49" s="10"/>
      <c r="K49" s="10"/>
      <c r="L49" s="11"/>
    </row>
    <row r="50" ht="32" customHeight="1" spans="1:12" x14ac:dyDescent="0.25">
      <c r="A50" s="14" t="s">
        <v>232</v>
      </c>
      <c r="B50" s="15" t="s">
        <v>249</v>
      </c>
      <c r="C50" s="9" t="s">
        <v>250</v>
      </c>
      <c r="D50" s="14" t="s">
        <v>251</v>
      </c>
      <c r="E50" s="14" t="s">
        <v>252</v>
      </c>
      <c r="F50" s="17" t="s">
        <v>75</v>
      </c>
      <c r="G50" s="10"/>
      <c r="H50" s="10"/>
      <c r="I50" s="10"/>
      <c r="J50" s="10"/>
      <c r="K50" s="10"/>
      <c r="L50" s="11"/>
    </row>
    <row r="51" ht="45" customHeight="1" spans="1:12" x14ac:dyDescent="0.25">
      <c r="A51" s="14" t="s">
        <v>232</v>
      </c>
      <c r="B51" s="15" t="s">
        <v>253</v>
      </c>
      <c r="C51" s="9" t="s">
        <v>254</v>
      </c>
      <c r="D51" s="14" t="s">
        <v>255</v>
      </c>
      <c r="E51" s="14" t="s">
        <v>256</v>
      </c>
      <c r="F51" s="17" t="s">
        <v>75</v>
      </c>
      <c r="G51" s="10"/>
      <c r="H51" s="10"/>
      <c r="I51" s="10"/>
      <c r="J51" s="10"/>
      <c r="K51" s="10"/>
      <c r="L51" s="11"/>
    </row>
    <row r="52" ht="45" customHeight="1" spans="1:12" x14ac:dyDescent="0.25">
      <c r="A52" s="14" t="s">
        <v>232</v>
      </c>
      <c r="B52" s="15" t="s">
        <v>257</v>
      </c>
      <c r="C52" s="9" t="s">
        <v>258</v>
      </c>
      <c r="D52" s="14" t="s">
        <v>259</v>
      </c>
      <c r="E52" s="14" t="s">
        <v>260</v>
      </c>
      <c r="F52" s="17" t="s">
        <v>75</v>
      </c>
      <c r="G52" s="10"/>
      <c r="H52" s="10"/>
      <c r="I52" s="10"/>
      <c r="J52" s="10"/>
      <c r="K52" s="10"/>
      <c r="L52" s="11"/>
    </row>
    <row r="53" ht="45" customHeight="1" spans="1:12" x14ac:dyDescent="0.25">
      <c r="A53" s="14" t="s">
        <v>232</v>
      </c>
      <c r="B53" s="15" t="s">
        <v>261</v>
      </c>
      <c r="C53" s="9" t="s">
        <v>262</v>
      </c>
      <c r="D53" s="14" t="s">
        <v>263</v>
      </c>
      <c r="E53" s="14" t="s">
        <v>264</v>
      </c>
      <c r="F53" s="17" t="s">
        <v>75</v>
      </c>
      <c r="G53" s="10"/>
      <c r="H53" s="10"/>
      <c r="I53" s="10"/>
      <c r="J53" s="10"/>
      <c r="K53" s="10"/>
      <c r="L53" s="11"/>
    </row>
    <row r="54" ht="32" customHeight="1" spans="1:12" x14ac:dyDescent="0.25">
      <c r="A54" s="14" t="s">
        <v>265</v>
      </c>
      <c r="B54" s="15" t="s">
        <v>266</v>
      </c>
      <c r="C54" s="9" t="s">
        <v>267</v>
      </c>
      <c r="D54" s="14" t="s">
        <v>268</v>
      </c>
      <c r="E54" s="14" t="s">
        <v>269</v>
      </c>
      <c r="F54" s="16" t="s">
        <v>62</v>
      </c>
      <c r="G54" s="10"/>
      <c r="H54" s="10"/>
      <c r="I54" s="10"/>
      <c r="J54" s="10"/>
      <c r="K54" s="10"/>
      <c r="L54" s="11"/>
    </row>
    <row r="55" ht="32" customHeight="1" spans="1:12" x14ac:dyDescent="0.25">
      <c r="A55" s="14" t="s">
        <v>265</v>
      </c>
      <c r="B55" s="15" t="s">
        <v>270</v>
      </c>
      <c r="C55" s="9" t="s">
        <v>271</v>
      </c>
      <c r="D55" s="14" t="s">
        <v>272</v>
      </c>
      <c r="E55" s="14" t="s">
        <v>273</v>
      </c>
      <c r="F55" s="17" t="s">
        <v>75</v>
      </c>
      <c r="G55" s="10"/>
      <c r="H55" s="10"/>
      <c r="I55" s="10"/>
      <c r="J55" s="10"/>
      <c r="K55" s="10"/>
      <c r="L55" s="11"/>
    </row>
    <row r="56" ht="32" customHeight="1" spans="1:12" x14ac:dyDescent="0.25">
      <c r="A56" s="14" t="s">
        <v>265</v>
      </c>
      <c r="B56" s="15" t="s">
        <v>274</v>
      </c>
      <c r="C56" s="9" t="s">
        <v>275</v>
      </c>
      <c r="D56" s="14" t="s">
        <v>276</v>
      </c>
      <c r="E56" s="14" t="s">
        <v>277</v>
      </c>
      <c r="F56" s="17" t="s">
        <v>75</v>
      </c>
      <c r="G56" s="10"/>
      <c r="H56" s="10"/>
      <c r="I56" s="10"/>
      <c r="J56" s="10"/>
      <c r="K56" s="10"/>
      <c r="L56" s="11"/>
    </row>
    <row r="57" ht="32" customHeight="1" spans="1:12" x14ac:dyDescent="0.25">
      <c r="A57" s="14" t="s">
        <v>265</v>
      </c>
      <c r="B57" s="15" t="s">
        <v>278</v>
      </c>
      <c r="C57" s="9" t="s">
        <v>279</v>
      </c>
      <c r="D57" s="14" t="s">
        <v>280</v>
      </c>
      <c r="E57" s="14" t="s">
        <v>281</v>
      </c>
      <c r="F57" s="17" t="s">
        <v>75</v>
      </c>
      <c r="G57" s="10"/>
      <c r="H57" s="10"/>
      <c r="I57" s="10"/>
      <c r="J57" s="10"/>
      <c r="K57" s="10"/>
      <c r="L57" s="11"/>
    </row>
    <row r="58" ht="32" customHeight="1" spans="1:12" x14ac:dyDescent="0.25">
      <c r="A58" s="14" t="s">
        <v>265</v>
      </c>
      <c r="B58" s="15" t="s">
        <v>282</v>
      </c>
      <c r="C58" s="9" t="s">
        <v>283</v>
      </c>
      <c r="D58" s="14" t="s">
        <v>284</v>
      </c>
      <c r="E58" s="14" t="s">
        <v>285</v>
      </c>
      <c r="F58" s="17" t="s">
        <v>75</v>
      </c>
      <c r="G58" s="10"/>
      <c r="H58" s="10"/>
      <c r="I58" s="10"/>
      <c r="J58" s="10"/>
      <c r="K58" s="10"/>
      <c r="L58" s="11"/>
    </row>
    <row r="59" ht="45" customHeight="1" spans="1:12" x14ac:dyDescent="0.25">
      <c r="A59" s="14" t="s">
        <v>265</v>
      </c>
      <c r="B59" s="15" t="s">
        <v>286</v>
      </c>
      <c r="C59" s="9" t="s">
        <v>287</v>
      </c>
      <c r="D59" s="14" t="s">
        <v>288</v>
      </c>
      <c r="E59" s="14" t="s">
        <v>289</v>
      </c>
      <c r="F59" s="17" t="s">
        <v>75</v>
      </c>
      <c r="G59" s="10"/>
      <c r="H59" s="10"/>
      <c r="I59" s="10"/>
      <c r="J59" s="10"/>
      <c r="K59" s="10"/>
      <c r="L59" s="11"/>
    </row>
    <row r="60" ht="32" customHeight="1" spans="1:12" x14ac:dyDescent="0.25">
      <c r="A60" s="14" t="s">
        <v>290</v>
      </c>
      <c r="B60" s="15" t="s">
        <v>291</v>
      </c>
      <c r="C60" s="9" t="s">
        <v>292</v>
      </c>
      <c r="D60" s="14" t="s">
        <v>293</v>
      </c>
      <c r="E60" s="14" t="s">
        <v>294</v>
      </c>
      <c r="F60" s="16" t="s">
        <v>62</v>
      </c>
      <c r="G60" s="10"/>
      <c r="H60" s="10"/>
      <c r="I60" s="10"/>
      <c r="J60" s="10"/>
      <c r="K60" s="10"/>
      <c r="L60" s="11"/>
    </row>
    <row r="61" ht="32" customHeight="1" spans="1:12" x14ac:dyDescent="0.25">
      <c r="A61" s="14" t="s">
        <v>290</v>
      </c>
      <c r="B61" s="15" t="s">
        <v>295</v>
      </c>
      <c r="C61" s="9" t="s">
        <v>296</v>
      </c>
      <c r="D61" s="14" t="s">
        <v>297</v>
      </c>
      <c r="E61" s="14" t="s">
        <v>298</v>
      </c>
      <c r="F61" s="17" t="s">
        <v>75</v>
      </c>
      <c r="G61" s="10"/>
      <c r="H61" s="10"/>
      <c r="I61" s="10"/>
      <c r="J61" s="10"/>
      <c r="K61" s="10"/>
      <c r="L61" s="11"/>
    </row>
    <row r="62" ht="32" customHeight="1" spans="1:12" x14ac:dyDescent="0.25">
      <c r="A62" s="14" t="s">
        <v>290</v>
      </c>
      <c r="B62" s="15" t="s">
        <v>299</v>
      </c>
      <c r="C62" s="9" t="s">
        <v>300</v>
      </c>
      <c r="D62" s="14" t="s">
        <v>301</v>
      </c>
      <c r="E62" s="14" t="s">
        <v>302</v>
      </c>
      <c r="F62" s="17" t="s">
        <v>75</v>
      </c>
      <c r="G62" s="10"/>
      <c r="H62" s="10"/>
      <c r="I62" s="10"/>
      <c r="J62" s="10"/>
      <c r="K62" s="10"/>
      <c r="L62" s="11"/>
    </row>
    <row r="63" ht="32" customHeight="1" spans="1:12" x14ac:dyDescent="0.25">
      <c r="A63" s="14" t="s">
        <v>290</v>
      </c>
      <c r="B63" s="15" t="s">
        <v>303</v>
      </c>
      <c r="C63" s="9" t="s">
        <v>304</v>
      </c>
      <c r="D63" s="14" t="s">
        <v>305</v>
      </c>
      <c r="E63" s="14" t="s">
        <v>306</v>
      </c>
      <c r="F63" s="17" t="s">
        <v>75</v>
      </c>
      <c r="G63" s="10"/>
      <c r="H63" s="10"/>
      <c r="I63" s="10"/>
      <c r="J63" s="10"/>
      <c r="K63" s="10"/>
      <c r="L63" s="11"/>
    </row>
    <row r="64" ht="32" customHeight="1" spans="1:12" x14ac:dyDescent="0.25">
      <c r="A64" s="14" t="s">
        <v>290</v>
      </c>
      <c r="B64" s="15" t="s">
        <v>307</v>
      </c>
      <c r="C64" s="9" t="s">
        <v>308</v>
      </c>
      <c r="D64" s="14" t="s">
        <v>309</v>
      </c>
      <c r="E64" s="14" t="s">
        <v>310</v>
      </c>
      <c r="F64" s="17" t="s">
        <v>75</v>
      </c>
      <c r="G64" s="10"/>
      <c r="H64" s="10"/>
      <c r="I64" s="10"/>
      <c r="J64" s="10"/>
      <c r="K64" s="10"/>
      <c r="L64" s="11"/>
    </row>
    <row r="65" ht="32" customHeight="1" spans="1:12" x14ac:dyDescent="0.25">
      <c r="A65" s="14" t="s">
        <v>290</v>
      </c>
      <c r="B65" s="15" t="s">
        <v>311</v>
      </c>
      <c r="C65" s="9" t="s">
        <v>312</v>
      </c>
      <c r="D65" s="14" t="s">
        <v>313</v>
      </c>
      <c r="E65" s="14" t="s">
        <v>314</v>
      </c>
      <c r="F65" s="17" t="s">
        <v>75</v>
      </c>
      <c r="G65" s="10"/>
      <c r="H65" s="10"/>
      <c r="I65" s="10"/>
      <c r="J65" s="10"/>
      <c r="K65" s="10"/>
      <c r="L65" s="11"/>
    </row>
    <row r="66" ht="45" customHeight="1" spans="1:12" x14ac:dyDescent="0.25">
      <c r="A66" s="14" t="s">
        <v>315</v>
      </c>
      <c r="B66" s="15" t="s">
        <v>316</v>
      </c>
      <c r="C66" s="9" t="s">
        <v>317</v>
      </c>
      <c r="D66" s="14" t="s">
        <v>318</v>
      </c>
      <c r="E66" s="14" t="s">
        <v>319</v>
      </c>
      <c r="F66" s="16" t="s">
        <v>62</v>
      </c>
      <c r="G66" s="10"/>
      <c r="H66" s="10"/>
      <c r="I66" s="10"/>
      <c r="J66" s="10"/>
      <c r="K66" s="10"/>
      <c r="L66" s="11"/>
    </row>
    <row r="67" ht="32" customHeight="1" spans="1:12" x14ac:dyDescent="0.25">
      <c r="A67" s="14" t="s">
        <v>315</v>
      </c>
      <c r="B67" s="15" t="s">
        <v>320</v>
      </c>
      <c r="C67" s="9" t="s">
        <v>321</v>
      </c>
      <c r="D67" s="14" t="s">
        <v>322</v>
      </c>
      <c r="E67" s="14" t="s">
        <v>323</v>
      </c>
      <c r="F67" s="17" t="s">
        <v>75</v>
      </c>
      <c r="G67" s="10"/>
      <c r="H67" s="10"/>
      <c r="I67" s="10"/>
      <c r="J67" s="10"/>
      <c r="K67" s="10"/>
      <c r="L67" s="11"/>
    </row>
    <row r="68" ht="32" customHeight="1" spans="1:12" x14ac:dyDescent="0.25">
      <c r="A68" s="14" t="s">
        <v>315</v>
      </c>
      <c r="B68" s="15" t="s">
        <v>324</v>
      </c>
      <c r="C68" s="9" t="s">
        <v>325</v>
      </c>
      <c r="D68" s="14" t="s">
        <v>326</v>
      </c>
      <c r="E68" s="14" t="s">
        <v>327</v>
      </c>
      <c r="F68" s="17" t="s">
        <v>75</v>
      </c>
      <c r="G68" s="10"/>
      <c r="H68" s="10"/>
      <c r="I68" s="10"/>
      <c r="J68" s="10"/>
      <c r="K68" s="10"/>
      <c r="L68" s="11"/>
    </row>
    <row r="69" ht="32" customHeight="1" spans="1:12" x14ac:dyDescent="0.25">
      <c r="A69" s="14" t="s">
        <v>315</v>
      </c>
      <c r="B69" s="15" t="s">
        <v>328</v>
      </c>
      <c r="C69" s="9" t="s">
        <v>329</v>
      </c>
      <c r="D69" s="14" t="s">
        <v>330</v>
      </c>
      <c r="E69" s="14" t="s">
        <v>331</v>
      </c>
      <c r="F69" s="17" t="s">
        <v>75</v>
      </c>
      <c r="G69" s="10"/>
      <c r="H69" s="10"/>
      <c r="I69" s="10"/>
      <c r="J69" s="10"/>
      <c r="K69" s="10"/>
      <c r="L69" s="11"/>
    </row>
    <row r="70" ht="32" customHeight="1" spans="1:12" x14ac:dyDescent="0.25">
      <c r="A70" s="14" t="s">
        <v>315</v>
      </c>
      <c r="B70" s="15" t="s">
        <v>332</v>
      </c>
      <c r="C70" s="9" t="s">
        <v>333</v>
      </c>
      <c r="D70" s="14" t="s">
        <v>334</v>
      </c>
      <c r="E70" s="14" t="s">
        <v>335</v>
      </c>
      <c r="F70" s="17" t="s">
        <v>75</v>
      </c>
      <c r="G70" s="10"/>
      <c r="H70" s="10"/>
      <c r="I70" s="10"/>
      <c r="J70" s="10"/>
      <c r="K70" s="10"/>
      <c r="L70" s="11"/>
    </row>
    <row r="71" ht="45" customHeight="1" spans="1:12" x14ac:dyDescent="0.25">
      <c r="A71" s="14" t="s">
        <v>315</v>
      </c>
      <c r="B71" s="15" t="s">
        <v>336</v>
      </c>
      <c r="C71" s="9" t="s">
        <v>337</v>
      </c>
      <c r="D71" s="14" t="s">
        <v>338</v>
      </c>
      <c r="E71" s="14" t="s">
        <v>339</v>
      </c>
      <c r="F71" s="17" t="s">
        <v>75</v>
      </c>
      <c r="G71" s="10"/>
      <c r="H71" s="10"/>
      <c r="I71" s="10"/>
      <c r="J71" s="10"/>
      <c r="K71" s="10"/>
      <c r="L71" s="11"/>
    </row>
    <row r="72" ht="45" customHeight="1" spans="1:12" x14ac:dyDescent="0.25">
      <c r="A72" s="14" t="s">
        <v>340</v>
      </c>
      <c r="B72" s="15" t="s">
        <v>341</v>
      </c>
      <c r="C72" s="9" t="s">
        <v>342</v>
      </c>
      <c r="D72" s="14" t="s">
        <v>343</v>
      </c>
      <c r="E72" s="14" t="s">
        <v>344</v>
      </c>
      <c r="F72" s="16" t="s">
        <v>62</v>
      </c>
      <c r="G72" s="10"/>
      <c r="H72" s="10"/>
      <c r="I72" s="10"/>
      <c r="J72" s="10"/>
      <c r="K72" s="10"/>
      <c r="L72" s="11"/>
    </row>
    <row r="73" ht="32" customHeight="1" spans="1:12" x14ac:dyDescent="0.25">
      <c r="A73" s="14" t="s">
        <v>340</v>
      </c>
      <c r="B73" s="15" t="s">
        <v>345</v>
      </c>
      <c r="C73" s="9" t="s">
        <v>346</v>
      </c>
      <c r="D73" s="14" t="s">
        <v>347</v>
      </c>
      <c r="E73" s="14" t="s">
        <v>348</v>
      </c>
      <c r="F73" s="16" t="s">
        <v>62</v>
      </c>
      <c r="G73" s="10"/>
      <c r="H73" s="10"/>
      <c r="I73" s="10"/>
      <c r="J73" s="10"/>
      <c r="K73" s="10"/>
      <c r="L73" s="11"/>
    </row>
    <row r="74" ht="32" customHeight="1" spans="1:12" x14ac:dyDescent="0.25">
      <c r="A74" s="14" t="s">
        <v>340</v>
      </c>
      <c r="B74" s="15" t="s">
        <v>349</v>
      </c>
      <c r="C74" s="9" t="s">
        <v>350</v>
      </c>
      <c r="D74" s="14" t="s">
        <v>351</v>
      </c>
      <c r="E74" s="14" t="s">
        <v>352</v>
      </c>
      <c r="F74" s="17" t="s">
        <v>75</v>
      </c>
      <c r="G74" s="10"/>
      <c r="H74" s="10"/>
      <c r="I74" s="10"/>
      <c r="J74" s="10"/>
      <c r="K74" s="10"/>
      <c r="L74" s="11"/>
    </row>
    <row r="75" ht="45" customHeight="1" spans="1:12" x14ac:dyDescent="0.25">
      <c r="A75" s="14" t="s">
        <v>340</v>
      </c>
      <c r="B75" s="15" t="s">
        <v>353</v>
      </c>
      <c r="C75" s="9" t="s">
        <v>354</v>
      </c>
      <c r="D75" s="14" t="s">
        <v>355</v>
      </c>
      <c r="E75" s="14" t="s">
        <v>356</v>
      </c>
      <c r="F75" s="17" t="s">
        <v>75</v>
      </c>
      <c r="G75" s="10"/>
      <c r="H75" s="10"/>
      <c r="I75" s="10"/>
      <c r="J75" s="10"/>
      <c r="K75" s="10"/>
      <c r="L75" s="11"/>
    </row>
    <row r="76" ht="32" customHeight="1" spans="1:12" x14ac:dyDescent="0.25">
      <c r="A76" s="14" t="s">
        <v>340</v>
      </c>
      <c r="B76" s="15" t="s">
        <v>357</v>
      </c>
      <c r="C76" s="9" t="s">
        <v>358</v>
      </c>
      <c r="D76" s="14" t="s">
        <v>359</v>
      </c>
      <c r="E76" s="14" t="s">
        <v>360</v>
      </c>
      <c r="F76" s="17" t="s">
        <v>75</v>
      </c>
      <c r="G76" s="10"/>
      <c r="H76" s="10"/>
      <c r="I76" s="10"/>
      <c r="J76" s="10"/>
      <c r="K76" s="10"/>
      <c r="L76" s="11"/>
    </row>
    <row r="77" ht="32" customHeight="1" spans="1:12" x14ac:dyDescent="0.25">
      <c r="A77" s="14" t="s">
        <v>340</v>
      </c>
      <c r="B77" s="15" t="s">
        <v>361</v>
      </c>
      <c r="C77" s="9" t="s">
        <v>362</v>
      </c>
      <c r="D77" s="14" t="s">
        <v>363</v>
      </c>
      <c r="E77" s="14" t="s">
        <v>364</v>
      </c>
      <c r="F77" s="17" t="s">
        <v>75</v>
      </c>
      <c r="G77" s="10"/>
      <c r="H77" s="10"/>
      <c r="I77" s="10"/>
      <c r="J77" s="10"/>
      <c r="K77" s="10"/>
      <c r="L77" s="11"/>
    </row>
    <row r="78" ht="32" customHeight="1" spans="1:12" x14ac:dyDescent="0.25">
      <c r="A78" s="14" t="s">
        <v>365</v>
      </c>
      <c r="B78" s="15" t="s">
        <v>366</v>
      </c>
      <c r="C78" s="9" t="s">
        <v>367</v>
      </c>
      <c r="D78" s="14" t="s">
        <v>368</v>
      </c>
      <c r="E78" s="14" t="s">
        <v>369</v>
      </c>
      <c r="F78" s="16" t="s">
        <v>62</v>
      </c>
      <c r="G78" s="10"/>
      <c r="H78" s="10"/>
      <c r="I78" s="10"/>
      <c r="J78" s="10"/>
      <c r="K78" s="10"/>
      <c r="L78" s="11"/>
    </row>
    <row r="79" ht="32" customHeight="1" spans="1:12" x14ac:dyDescent="0.25">
      <c r="A79" s="14" t="s">
        <v>365</v>
      </c>
      <c r="B79" s="15" t="s">
        <v>370</v>
      </c>
      <c r="C79" s="9" t="s">
        <v>371</v>
      </c>
      <c r="D79" s="14" t="s">
        <v>372</v>
      </c>
      <c r="E79" s="14" t="s">
        <v>373</v>
      </c>
      <c r="F79" s="17" t="s">
        <v>75</v>
      </c>
      <c r="G79" s="10"/>
      <c r="H79" s="10"/>
      <c r="I79" s="10"/>
      <c r="J79" s="10"/>
      <c r="K79" s="10"/>
      <c r="L79" s="11"/>
    </row>
    <row r="80" ht="32" customHeight="1" spans="1:12" x14ac:dyDescent="0.25">
      <c r="A80" s="14" t="s">
        <v>365</v>
      </c>
      <c r="B80" s="15" t="s">
        <v>374</v>
      </c>
      <c r="C80" s="9" t="s">
        <v>375</v>
      </c>
      <c r="D80" s="14" t="s">
        <v>376</v>
      </c>
      <c r="E80" s="14" t="s">
        <v>377</v>
      </c>
      <c r="F80" s="16" t="s">
        <v>62</v>
      </c>
      <c r="G80" s="10"/>
      <c r="H80" s="10"/>
      <c r="I80" s="10"/>
      <c r="J80" s="10"/>
      <c r="K80" s="10"/>
      <c r="L80" s="11"/>
    </row>
    <row r="81" ht="32" customHeight="1" spans="1:12" x14ac:dyDescent="0.25">
      <c r="A81" s="14" t="s">
        <v>365</v>
      </c>
      <c r="B81" s="15" t="s">
        <v>378</v>
      </c>
      <c r="C81" s="9" t="s">
        <v>379</v>
      </c>
      <c r="D81" s="14" t="s">
        <v>380</v>
      </c>
      <c r="E81" s="14" t="s">
        <v>381</v>
      </c>
      <c r="F81" s="17" t="s">
        <v>75</v>
      </c>
      <c r="G81" s="10"/>
      <c r="H81" s="10"/>
      <c r="I81" s="10"/>
      <c r="J81" s="10"/>
      <c r="K81" s="10"/>
      <c r="L81" s="11"/>
    </row>
    <row r="82" ht="45" customHeight="1" spans="1:12" x14ac:dyDescent="0.25">
      <c r="A82" s="14" t="s">
        <v>365</v>
      </c>
      <c r="B82" s="15" t="s">
        <v>382</v>
      </c>
      <c r="C82" s="9" t="s">
        <v>383</v>
      </c>
      <c r="D82" s="14" t="s">
        <v>384</v>
      </c>
      <c r="E82" s="14" t="s">
        <v>385</v>
      </c>
      <c r="F82" s="17" t="s">
        <v>75</v>
      </c>
      <c r="G82" s="10"/>
      <c r="H82" s="10"/>
      <c r="I82" s="10"/>
      <c r="J82" s="10"/>
      <c r="K82" s="10"/>
      <c r="L82" s="11"/>
    </row>
    <row r="83" ht="45" customHeight="1" spans="1:12" x14ac:dyDescent="0.25">
      <c r="A83" s="14" t="s">
        <v>365</v>
      </c>
      <c r="B83" s="15" t="s">
        <v>386</v>
      </c>
      <c r="C83" s="9" t="s">
        <v>387</v>
      </c>
      <c r="D83" s="14" t="s">
        <v>388</v>
      </c>
      <c r="E83" s="14" t="s">
        <v>389</v>
      </c>
      <c r="F83" s="17" t="s">
        <v>75</v>
      </c>
      <c r="G83" s="10"/>
      <c r="H83" s="10"/>
      <c r="I83" s="10"/>
      <c r="J83" s="10"/>
      <c r="K83" s="10"/>
      <c r="L83" s="11"/>
    </row>
    <row r="84" ht="32" customHeight="1" spans="1:12" x14ac:dyDescent="0.25">
      <c r="A84" s="14" t="s">
        <v>365</v>
      </c>
      <c r="B84" s="15" t="s">
        <v>390</v>
      </c>
      <c r="C84" s="9" t="s">
        <v>391</v>
      </c>
      <c r="D84" s="14" t="s">
        <v>392</v>
      </c>
      <c r="E84" s="14" t="s">
        <v>393</v>
      </c>
      <c r="F84" s="16" t="s">
        <v>62</v>
      </c>
      <c r="G84" s="10"/>
      <c r="H84" s="10"/>
      <c r="I84" s="10"/>
      <c r="J84" s="10"/>
      <c r="K84" s="10"/>
      <c r="L84" s="11"/>
    </row>
    <row r="85" ht="45" customHeight="1" spans="1:12" x14ac:dyDescent="0.25">
      <c r="A85" s="14" t="s">
        <v>394</v>
      </c>
      <c r="B85" s="15" t="s">
        <v>395</v>
      </c>
      <c r="C85" s="9" t="s">
        <v>396</v>
      </c>
      <c r="D85" s="14" t="s">
        <v>397</v>
      </c>
      <c r="E85" s="14" t="s">
        <v>398</v>
      </c>
      <c r="F85" s="16" t="s">
        <v>62</v>
      </c>
      <c r="G85" s="10"/>
      <c r="H85" s="10"/>
      <c r="I85" s="10"/>
      <c r="J85" s="10"/>
      <c r="K85" s="10"/>
      <c r="L85" s="11"/>
    </row>
    <row r="86" ht="32" customHeight="1" spans="1:12" x14ac:dyDescent="0.25">
      <c r="A86" s="14" t="s">
        <v>394</v>
      </c>
      <c r="B86" s="15" t="s">
        <v>399</v>
      </c>
      <c r="C86" s="9" t="s">
        <v>400</v>
      </c>
      <c r="D86" s="14" t="s">
        <v>401</v>
      </c>
      <c r="E86" s="14" t="s">
        <v>402</v>
      </c>
      <c r="F86" s="17" t="s">
        <v>75</v>
      </c>
      <c r="G86" s="10"/>
      <c r="H86" s="10"/>
      <c r="I86" s="10"/>
      <c r="J86" s="10"/>
      <c r="K86" s="10"/>
      <c r="L86" s="11"/>
    </row>
    <row r="87" ht="32" customHeight="1" spans="1:12" x14ac:dyDescent="0.25">
      <c r="A87" s="14" t="s">
        <v>394</v>
      </c>
      <c r="B87" s="15" t="s">
        <v>403</v>
      </c>
      <c r="C87" s="9" t="s">
        <v>404</v>
      </c>
      <c r="D87" s="14" t="s">
        <v>405</v>
      </c>
      <c r="E87" s="14" t="s">
        <v>406</v>
      </c>
      <c r="F87" s="17" t="s">
        <v>75</v>
      </c>
      <c r="G87" s="10"/>
      <c r="H87" s="10"/>
      <c r="I87" s="10"/>
      <c r="J87" s="10"/>
      <c r="K87" s="10"/>
      <c r="L87" s="11"/>
    </row>
    <row r="88" ht="32" customHeight="1" spans="1:12" x14ac:dyDescent="0.25">
      <c r="A88" s="14" t="s">
        <v>394</v>
      </c>
      <c r="B88" s="15" t="s">
        <v>407</v>
      </c>
      <c r="C88" s="9" t="s">
        <v>408</v>
      </c>
      <c r="D88" s="14" t="s">
        <v>409</v>
      </c>
      <c r="E88" s="14" t="s">
        <v>410</v>
      </c>
      <c r="F88" s="17" t="s">
        <v>75</v>
      </c>
      <c r="G88" s="10"/>
      <c r="H88" s="10"/>
      <c r="I88" s="10"/>
      <c r="J88" s="10"/>
      <c r="K88" s="10"/>
      <c r="L88" s="11"/>
    </row>
    <row r="89" ht="45" customHeight="1" spans="1:12" x14ac:dyDescent="0.25">
      <c r="A89" s="14" t="s">
        <v>394</v>
      </c>
      <c r="B89" s="15" t="s">
        <v>411</v>
      </c>
      <c r="C89" s="9" t="s">
        <v>412</v>
      </c>
      <c r="D89" s="14" t="s">
        <v>413</v>
      </c>
      <c r="E89" s="14" t="s">
        <v>414</v>
      </c>
      <c r="F89" s="17" t="s">
        <v>75</v>
      </c>
      <c r="G89" s="10"/>
      <c r="H89" s="10"/>
      <c r="I89" s="10"/>
      <c r="J89" s="10"/>
      <c r="K89" s="10"/>
      <c r="L89" s="11"/>
    </row>
    <row r="90" ht="32" customHeight="1" spans="1:12" x14ac:dyDescent="0.25">
      <c r="A90" s="14" t="s">
        <v>394</v>
      </c>
      <c r="B90" s="15" t="s">
        <v>415</v>
      </c>
      <c r="C90" s="9" t="s">
        <v>416</v>
      </c>
      <c r="D90" s="14" t="s">
        <v>417</v>
      </c>
      <c r="E90" s="14" t="s">
        <v>418</v>
      </c>
      <c r="F90" s="17" t="s">
        <v>75</v>
      </c>
      <c r="G90" s="10"/>
      <c r="H90" s="10"/>
      <c r="I90" s="10"/>
      <c r="J90" s="10"/>
      <c r="K90" s="10"/>
      <c r="L90" s="11"/>
    </row>
    <row r="91" ht="32" customHeight="1" spans="1:12" x14ac:dyDescent="0.25">
      <c r="A91" s="14" t="s">
        <v>394</v>
      </c>
      <c r="B91" s="15" t="s">
        <v>419</v>
      </c>
      <c r="C91" s="9" t="s">
        <v>420</v>
      </c>
      <c r="D91" s="14" t="s">
        <v>421</v>
      </c>
      <c r="E91" s="14" t="s">
        <v>422</v>
      </c>
      <c r="F91" s="17" t="s">
        <v>75</v>
      </c>
      <c r="G91" s="10"/>
      <c r="H91" s="10"/>
      <c r="I91" s="10"/>
      <c r="J91" s="10"/>
      <c r="K91" s="10"/>
      <c r="L91" s="11"/>
    </row>
    <row r="92" ht="58" customHeight="1" spans="1:12" x14ac:dyDescent="0.25">
      <c r="A92" s="14" t="s">
        <v>423</v>
      </c>
      <c r="B92" s="15" t="s">
        <v>424</v>
      </c>
      <c r="C92" s="9" t="s">
        <v>425</v>
      </c>
      <c r="D92" s="14" t="s">
        <v>426</v>
      </c>
      <c r="E92" s="14" t="s">
        <v>427</v>
      </c>
      <c r="F92" s="16" t="s">
        <v>62</v>
      </c>
      <c r="G92" s="10"/>
      <c r="H92" s="10"/>
      <c r="I92" s="10"/>
      <c r="J92" s="10"/>
      <c r="K92" s="10"/>
      <c r="L92" s="11"/>
    </row>
    <row r="93" ht="32" customHeight="1" spans="1:12" x14ac:dyDescent="0.25">
      <c r="A93" s="14" t="s">
        <v>423</v>
      </c>
      <c r="B93" s="15" t="s">
        <v>428</v>
      </c>
      <c r="C93" s="9" t="s">
        <v>429</v>
      </c>
      <c r="D93" s="14" t="s">
        <v>430</v>
      </c>
      <c r="E93" s="14" t="s">
        <v>431</v>
      </c>
      <c r="F93" s="16" t="s">
        <v>62</v>
      </c>
      <c r="G93" s="10"/>
      <c r="H93" s="10"/>
      <c r="I93" s="10"/>
      <c r="J93" s="10"/>
      <c r="K93" s="10"/>
      <c r="L93" s="11"/>
    </row>
    <row r="94" ht="45" customHeight="1" spans="1:12" x14ac:dyDescent="0.25">
      <c r="A94" s="14" t="s">
        <v>423</v>
      </c>
      <c r="B94" s="15" t="s">
        <v>432</v>
      </c>
      <c r="C94" s="9" t="s">
        <v>433</v>
      </c>
      <c r="D94" s="14" t="s">
        <v>434</v>
      </c>
      <c r="E94" s="14" t="s">
        <v>435</v>
      </c>
      <c r="F94" s="17" t="s">
        <v>75</v>
      </c>
      <c r="G94" s="10"/>
      <c r="H94" s="10"/>
      <c r="I94" s="10"/>
      <c r="J94" s="10"/>
      <c r="K94" s="10"/>
      <c r="L94" s="11"/>
    </row>
    <row r="95" ht="32" customHeight="1" spans="1:12" x14ac:dyDescent="0.25">
      <c r="A95" s="14" t="s">
        <v>423</v>
      </c>
      <c r="B95" s="15" t="s">
        <v>436</v>
      </c>
      <c r="C95" s="9" t="s">
        <v>437</v>
      </c>
      <c r="D95" s="14" t="s">
        <v>438</v>
      </c>
      <c r="E95" s="14" t="s">
        <v>439</v>
      </c>
      <c r="F95" s="17" t="s">
        <v>75</v>
      </c>
      <c r="G95" s="10"/>
      <c r="H95" s="10"/>
      <c r="I95" s="10"/>
      <c r="J95" s="10"/>
      <c r="K95" s="10"/>
      <c r="L95" s="11"/>
    </row>
    <row r="96" ht="32" customHeight="1" spans="1:12" x14ac:dyDescent="0.25">
      <c r="A96" s="14" t="s">
        <v>423</v>
      </c>
      <c r="B96" s="15" t="s">
        <v>440</v>
      </c>
      <c r="C96" s="9" t="s">
        <v>441</v>
      </c>
      <c r="D96" s="14" t="s">
        <v>442</v>
      </c>
      <c r="E96" s="14" t="s">
        <v>443</v>
      </c>
      <c r="F96" s="17" t="s">
        <v>75</v>
      </c>
      <c r="G96" s="10"/>
      <c r="H96" s="10"/>
      <c r="I96" s="10"/>
      <c r="J96" s="10"/>
      <c r="K96" s="10"/>
      <c r="L96" s="11"/>
    </row>
    <row r="97" ht="45" customHeight="1" spans="1:12" x14ac:dyDescent="0.25">
      <c r="A97" s="14" t="s">
        <v>423</v>
      </c>
      <c r="B97" s="15" t="s">
        <v>444</v>
      </c>
      <c r="C97" s="9" t="s">
        <v>445</v>
      </c>
      <c r="D97" s="14" t="s">
        <v>446</v>
      </c>
      <c r="E97" s="14" t="s">
        <v>447</v>
      </c>
      <c r="F97" s="17" t="s">
        <v>75</v>
      </c>
      <c r="G97" s="10"/>
      <c r="H97" s="10"/>
      <c r="I97" s="10"/>
      <c r="J97" s="10"/>
      <c r="K97" s="10"/>
      <c r="L97" s="11"/>
    </row>
    <row r="98" ht="45" customHeight="1" spans="1:12" x14ac:dyDescent="0.25">
      <c r="A98" s="14" t="s">
        <v>423</v>
      </c>
      <c r="B98" s="15" t="s">
        <v>448</v>
      </c>
      <c r="C98" s="9" t="s">
        <v>449</v>
      </c>
      <c r="D98" s="14" t="s">
        <v>450</v>
      </c>
      <c r="E98" s="14" t="s">
        <v>451</v>
      </c>
      <c r="F98" s="17" t="s">
        <v>75</v>
      </c>
      <c r="G98" s="10"/>
      <c r="H98" s="10"/>
      <c r="I98" s="10"/>
      <c r="J98" s="10"/>
      <c r="K98" s="10"/>
      <c r="L98" s="11"/>
    </row>
    <row r="99" ht="32" customHeight="1" spans="1:12" x14ac:dyDescent="0.25">
      <c r="A99" s="14" t="s">
        <v>452</v>
      </c>
      <c r="B99" s="15" t="s">
        <v>453</v>
      </c>
      <c r="C99" s="9" t="s">
        <v>454</v>
      </c>
      <c r="D99" s="14" t="s">
        <v>455</v>
      </c>
      <c r="E99" s="14" t="s">
        <v>456</v>
      </c>
      <c r="F99" s="16" t="s">
        <v>62</v>
      </c>
      <c r="G99" s="10"/>
      <c r="H99" s="10"/>
      <c r="I99" s="10"/>
      <c r="J99" s="10"/>
      <c r="K99" s="10"/>
      <c r="L99" s="11"/>
    </row>
    <row r="100" ht="58" customHeight="1" spans="1:12" x14ac:dyDescent="0.25">
      <c r="A100" s="14" t="s">
        <v>452</v>
      </c>
      <c r="B100" s="15" t="s">
        <v>457</v>
      </c>
      <c r="C100" s="9" t="s">
        <v>458</v>
      </c>
      <c r="D100" s="14" t="s">
        <v>459</v>
      </c>
      <c r="E100" s="14" t="s">
        <v>460</v>
      </c>
      <c r="F100" s="16" t="s">
        <v>62</v>
      </c>
      <c r="G100" s="10"/>
      <c r="H100" s="10"/>
      <c r="I100" s="10"/>
      <c r="J100" s="10"/>
      <c r="K100" s="10"/>
      <c r="L100" s="11"/>
    </row>
    <row r="101" ht="45" customHeight="1" spans="1:12" x14ac:dyDescent="0.25">
      <c r="A101" s="14" t="s">
        <v>452</v>
      </c>
      <c r="B101" s="15" t="s">
        <v>461</v>
      </c>
      <c r="C101" s="9" t="s">
        <v>462</v>
      </c>
      <c r="D101" s="14" t="s">
        <v>463</v>
      </c>
      <c r="E101" s="14" t="s">
        <v>464</v>
      </c>
      <c r="F101" s="16" t="s">
        <v>62</v>
      </c>
      <c r="G101" s="10"/>
      <c r="H101" s="10"/>
      <c r="I101" s="10"/>
      <c r="J101" s="10"/>
      <c r="K101" s="10"/>
      <c r="L101" s="11"/>
    </row>
    <row r="102" ht="45" customHeight="1" spans="1:12" x14ac:dyDescent="0.25">
      <c r="A102" s="14" t="s">
        <v>452</v>
      </c>
      <c r="B102" s="15" t="s">
        <v>465</v>
      </c>
      <c r="C102" s="9" t="s">
        <v>466</v>
      </c>
      <c r="D102" s="14" t="s">
        <v>467</v>
      </c>
      <c r="E102" s="14" t="s">
        <v>468</v>
      </c>
      <c r="F102" s="16" t="s">
        <v>62</v>
      </c>
      <c r="G102" s="10"/>
      <c r="H102" s="10"/>
      <c r="I102" s="10"/>
      <c r="J102" s="10"/>
      <c r="K102" s="10"/>
      <c r="L102" s="11"/>
    </row>
    <row r="103" ht="32" customHeight="1" spans="1:12" x14ac:dyDescent="0.25">
      <c r="A103" s="14" t="s">
        <v>452</v>
      </c>
      <c r="B103" s="15" t="s">
        <v>469</v>
      </c>
      <c r="C103" s="9" t="s">
        <v>470</v>
      </c>
      <c r="D103" s="14" t="s">
        <v>471</v>
      </c>
      <c r="E103" s="14" t="s">
        <v>472</v>
      </c>
      <c r="F103" s="17" t="s">
        <v>75</v>
      </c>
      <c r="G103" s="10"/>
      <c r="H103" s="10"/>
      <c r="I103" s="10"/>
      <c r="J103" s="10"/>
      <c r="K103" s="10"/>
      <c r="L103" s="11"/>
    </row>
    <row r="104" ht="32" customHeight="1" spans="1:12" x14ac:dyDescent="0.25">
      <c r="A104" s="14" t="s">
        <v>452</v>
      </c>
      <c r="B104" s="15" t="s">
        <v>473</v>
      </c>
      <c r="C104" s="9" t="s">
        <v>474</v>
      </c>
      <c r="D104" s="14" t="s">
        <v>475</v>
      </c>
      <c r="E104" s="14" t="s">
        <v>476</v>
      </c>
      <c r="F104" s="17" t="s">
        <v>75</v>
      </c>
      <c r="G104" s="10"/>
      <c r="H104" s="10"/>
      <c r="I104" s="10"/>
      <c r="J104" s="10"/>
      <c r="K104" s="10"/>
      <c r="L104" s="11"/>
    </row>
    <row r="105" ht="45" customHeight="1" spans="1:12" x14ac:dyDescent="0.25">
      <c r="A105" s="14" t="s">
        <v>452</v>
      </c>
      <c r="B105" s="15" t="s">
        <v>477</v>
      </c>
      <c r="C105" s="9" t="s">
        <v>478</v>
      </c>
      <c r="D105" s="14" t="s">
        <v>479</v>
      </c>
      <c r="E105" s="14" t="s">
        <v>480</v>
      </c>
      <c r="F105" s="17" t="s">
        <v>75</v>
      </c>
      <c r="G105" s="10"/>
      <c r="H105" s="10"/>
      <c r="I105" s="10"/>
      <c r="J105" s="10"/>
      <c r="K105" s="10"/>
      <c r="L105" s="11"/>
    </row>
  </sheetData>
  <autoFilter ref="A3:L105"/>
  <mergeCells count="1">
    <mergeCell ref="A2:H2"/>
  </mergeCells>
  <conditionalFormatting sqref="G4:G105">
    <cfRule type="cellIs" dxfId="0" priority="1" operator="equal">
      <formula>"Pass"</formula>
    </cfRule>
    <cfRule type="cellIs" dxfId="1" priority="2" operator="equal">
      <formula>"Concern"</formula>
    </cfRule>
    <cfRule type="cellIs" dxfId="2" priority="3" operator="equal">
      <formula>"Fail"</formula>
    </cfRule>
  </conditionalFormatting>
  <dataValidations count="4">
    <dataValidation type="list" allowBlank="1" showInputMessage="1" prompt="Pass, Concern, Fail or N/A" showErrorMessage="1" errorStyle="stop" errorTitle="Choose from the list" error="Choose one of: Pass, Concern, Fail, N/A" sqref="G10:G105">
      <formula1>"Pass,Concern,Fail,N/A"</formula1>
    </dataValidation>
    <dataValidation type="list" allowBlank="1" showInputMessage="1" prompt="Pass, Concern, Fail or N/A" showErrorMessage="1" errorStyle="stop" errorTitle="Choose from the list" error="Choose one of: Pass, Concern, Fail, N/A" sqref="G4:G105">
      <formula1>"Pass,Concern,Fail,N/A"</formula1>
    </dataValidation>
    <dataValidation type="date" operator="greaterThan" allowBlank="1" showErrorMessage="1" errorTitle="Date needed" error="Enter a date, for example 2026-10-11." sqref="L10:L105">
      <formula1>36526</formula1>
    </dataValidation>
    <dataValidation type="date" operator="greaterThan" allowBlank="1" showErrorMessage="1" errorTitle="Date needed" error="Enter a date, for example 2026-10-11." sqref="L4:L105">
      <formula1>36526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&amp;L&amp;8Zefinity · Checklist&amp;R&amp;8Page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 zoomScale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3" max="3" width="10" customWidth="1"/>
    <col min="4" max="4" width="8" customWidth="1"/>
    <col min="5" max="5" width="10" customWidth="1"/>
    <col min="6" max="7" width="8" customWidth="1"/>
    <col min="8" max="8" width="12" customWidth="1"/>
    <col min="9" max="9" width="10" customWidth="1"/>
    <col min="10" max="10" width="11" customWidth="1"/>
  </cols>
  <sheetData>
    <row r="1" ht="26" customHeight="1" spans="1:1" x14ac:dyDescent="0.25">
      <c r="A1" s="1" t="s">
        <v>481</v>
      </c>
    </row>
    <row r="2" ht="18" customHeight="1" spans="1:10" x14ac:dyDescent="0.25">
      <c r="A2" s="2" t="s">
        <v>482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13" t="s">
        <v>46</v>
      </c>
      <c r="B3" s="13" t="s">
        <v>483</v>
      </c>
      <c r="C3" s="13" t="s">
        <v>484</v>
      </c>
      <c r="D3" s="13" t="s">
        <v>18</v>
      </c>
      <c r="E3" s="13" t="s">
        <v>20</v>
      </c>
      <c r="F3" s="13" t="s">
        <v>22</v>
      </c>
      <c r="G3" s="13" t="s">
        <v>24</v>
      </c>
      <c r="H3" s="13" t="s">
        <v>485</v>
      </c>
      <c r="I3" s="13" t="s">
        <v>486</v>
      </c>
      <c r="J3" s="13" t="s">
        <v>487</v>
      </c>
    </row>
    <row r="4" ht="19" customHeight="1" spans="1:10" x14ac:dyDescent="0.25">
      <c r="A4" s="15" t="s">
        <v>57</v>
      </c>
      <c r="B4" s="18">
        <f>COUNTIF(Checklist!$A$4:$A$105,$A4)</f>
        <v>8</v>
      </c>
      <c r="C4" s="18">
        <f>SUM(D4:G4)</f>
        <v>0</v>
      </c>
      <c r="D4" s="18">
        <f>COUNTIFS(Checklist!$A$4:$A$105,$A4,Checklist!$G$4:$G$105,"Pass")</f>
        <v>0</v>
      </c>
      <c r="E4" s="18">
        <f>COUNTIFS(Checklist!$A$4:$A$105,$A4,Checklist!$G$4:$G$105,"Concern")</f>
        <v>0</v>
      </c>
      <c r="F4" s="18">
        <f>COUNTIFS(Checklist!$A$4:$A$105,$A4,Checklist!$G$4:$G$105,"Fail")</f>
        <v>0</v>
      </c>
      <c r="G4" s="18">
        <f>COUNTIFS(Checklist!$A$4:$A$105,$A4,Checklist!$G$4:$G$105,"N/A")</f>
        <v>0</v>
      </c>
      <c r="H4" s="18">
        <f>B4-C4</f>
        <v>8</v>
      </c>
      <c r="I4" s="18">
        <f>COUNTIFS(Checklist!$A$4:$A$105,$A4,Checklist!$F$4:$F$105,"Yes")</f>
        <v>4</v>
      </c>
      <c r="J4" s="18">
        <f>COUNTIFS(Checklist!$A$4:$A$105,$A4,Checklist!$F$4:$F$105,"Yes",Checklist!$G$4:$G$105,"Fail")</f>
        <v>0</v>
      </c>
    </row>
    <row r="5" ht="19" customHeight="1" spans="1:10" x14ac:dyDescent="0.25">
      <c r="A5" s="15" t="s">
        <v>92</v>
      </c>
      <c r="B5" s="18">
        <f>COUNTIF(Checklist!$A$4:$A$105,$A5)</f>
        <v>8</v>
      </c>
      <c r="C5" s="18">
        <f>SUM(D5:G5)</f>
        <v>0</v>
      </c>
      <c r="D5" s="18">
        <f>COUNTIFS(Checklist!$A$4:$A$105,$A5,Checklist!$G$4:$G$105,"Pass")</f>
        <v>0</v>
      </c>
      <c r="E5" s="18">
        <f>COUNTIFS(Checklist!$A$4:$A$105,$A5,Checklist!$G$4:$G$105,"Concern")</f>
        <v>0</v>
      </c>
      <c r="F5" s="18">
        <f>COUNTIFS(Checklist!$A$4:$A$105,$A5,Checklist!$G$4:$G$105,"Fail")</f>
        <v>0</v>
      </c>
      <c r="G5" s="18">
        <f>COUNTIFS(Checklist!$A$4:$A$105,$A5,Checklist!$G$4:$G$105,"N/A")</f>
        <v>0</v>
      </c>
      <c r="H5" s="18">
        <f>B5-C5</f>
        <v>8</v>
      </c>
      <c r="I5" s="18">
        <f>COUNTIFS(Checklist!$A$4:$A$105,$A5,Checklist!$F$4:$F$105,"Yes")</f>
        <v>3</v>
      </c>
      <c r="J5" s="18">
        <f>COUNTIFS(Checklist!$A$4:$A$105,$A5,Checklist!$F$4:$F$105,"Yes",Checklist!$G$4:$G$105,"Fail")</f>
        <v>0</v>
      </c>
    </row>
    <row r="6" ht="19" customHeight="1" spans="1:10" x14ac:dyDescent="0.25">
      <c r="A6" s="15" t="s">
        <v>125</v>
      </c>
      <c r="B6" s="18">
        <f>COUNTIF(Checklist!$A$4:$A$105,$A6)</f>
        <v>7</v>
      </c>
      <c r="C6" s="18">
        <f>SUM(D6:G6)</f>
        <v>0</v>
      </c>
      <c r="D6" s="18">
        <f>COUNTIFS(Checklist!$A$4:$A$105,$A6,Checklist!$G$4:$G$105,"Pass")</f>
        <v>0</v>
      </c>
      <c r="E6" s="18">
        <f>COUNTIFS(Checklist!$A$4:$A$105,$A6,Checklist!$G$4:$G$105,"Concern")</f>
        <v>0</v>
      </c>
      <c r="F6" s="18">
        <f>COUNTIFS(Checklist!$A$4:$A$105,$A6,Checklist!$G$4:$G$105,"Fail")</f>
        <v>0</v>
      </c>
      <c r="G6" s="18">
        <f>COUNTIFS(Checklist!$A$4:$A$105,$A6,Checklist!$G$4:$G$105,"N/A")</f>
        <v>0</v>
      </c>
      <c r="H6" s="18">
        <f>B6-C6</f>
        <v>7</v>
      </c>
      <c r="I6" s="18">
        <f>COUNTIFS(Checklist!$A$4:$A$105,$A6,Checklist!$F$4:$F$105,"Yes")</f>
        <v>3</v>
      </c>
      <c r="J6" s="18">
        <f>COUNTIFS(Checklist!$A$4:$A$105,$A6,Checklist!$F$4:$F$105,"Yes",Checklist!$G$4:$G$105,"Fail")</f>
        <v>0</v>
      </c>
    </row>
    <row r="7" ht="19" customHeight="1" spans="1:10" x14ac:dyDescent="0.25">
      <c r="A7" s="15" t="s">
        <v>154</v>
      </c>
      <c r="B7" s="18">
        <f>COUNTIF(Checklist!$A$4:$A$105,$A7)</f>
        <v>9</v>
      </c>
      <c r="C7" s="18">
        <f>SUM(D7:G7)</f>
        <v>0</v>
      </c>
      <c r="D7" s="18">
        <f>COUNTIFS(Checklist!$A$4:$A$105,$A7,Checklist!$G$4:$G$105,"Pass")</f>
        <v>0</v>
      </c>
      <c r="E7" s="18">
        <f>COUNTIFS(Checklist!$A$4:$A$105,$A7,Checklist!$G$4:$G$105,"Concern")</f>
        <v>0</v>
      </c>
      <c r="F7" s="18">
        <f>COUNTIFS(Checklist!$A$4:$A$105,$A7,Checklist!$G$4:$G$105,"Fail")</f>
        <v>0</v>
      </c>
      <c r="G7" s="18">
        <f>COUNTIFS(Checklist!$A$4:$A$105,$A7,Checklist!$G$4:$G$105,"N/A")</f>
        <v>0</v>
      </c>
      <c r="H7" s="18">
        <f>B7-C7</f>
        <v>9</v>
      </c>
      <c r="I7" s="18">
        <f>COUNTIFS(Checklist!$A$4:$A$105,$A7,Checklist!$F$4:$F$105,"Yes")</f>
        <v>3</v>
      </c>
      <c r="J7" s="18">
        <f>COUNTIFS(Checklist!$A$4:$A$105,$A7,Checklist!$F$4:$F$105,"Yes",Checklist!$G$4:$G$105,"Fail")</f>
        <v>0</v>
      </c>
    </row>
    <row r="8" ht="19" customHeight="1" spans="1:10" x14ac:dyDescent="0.25">
      <c r="A8" s="15" t="s">
        <v>191</v>
      </c>
      <c r="B8" s="18">
        <f>COUNTIF(Checklist!$A$4:$A$105,$A8)</f>
        <v>10</v>
      </c>
      <c r="C8" s="18">
        <f>SUM(D8:G8)</f>
        <v>0</v>
      </c>
      <c r="D8" s="18">
        <f>COUNTIFS(Checklist!$A$4:$A$105,$A8,Checklist!$G$4:$G$105,"Pass")</f>
        <v>0</v>
      </c>
      <c r="E8" s="18">
        <f>COUNTIFS(Checklist!$A$4:$A$105,$A8,Checklist!$G$4:$G$105,"Concern")</f>
        <v>0</v>
      </c>
      <c r="F8" s="18">
        <f>COUNTIFS(Checklist!$A$4:$A$105,$A8,Checklist!$G$4:$G$105,"Fail")</f>
        <v>0</v>
      </c>
      <c r="G8" s="18">
        <f>COUNTIFS(Checklist!$A$4:$A$105,$A8,Checklist!$G$4:$G$105,"N/A")</f>
        <v>0</v>
      </c>
      <c r="H8" s="18">
        <f>B8-C8</f>
        <v>10</v>
      </c>
      <c r="I8" s="18">
        <f>COUNTIFS(Checklist!$A$4:$A$105,$A8,Checklist!$F$4:$F$105,"Yes")</f>
        <v>3</v>
      </c>
      <c r="J8" s="18">
        <f>COUNTIFS(Checklist!$A$4:$A$105,$A8,Checklist!$F$4:$F$105,"Yes",Checklist!$G$4:$G$105,"Fail")</f>
        <v>0</v>
      </c>
    </row>
    <row r="9" ht="19" customHeight="1" spans="1:10" x14ac:dyDescent="0.25">
      <c r="A9" s="15" t="s">
        <v>232</v>
      </c>
      <c r="B9" s="18">
        <f>COUNTIF(Checklist!$A$4:$A$105,$A9)</f>
        <v>8</v>
      </c>
      <c r="C9" s="18">
        <f>SUM(D9:G9)</f>
        <v>0</v>
      </c>
      <c r="D9" s="18">
        <f>COUNTIFS(Checklist!$A$4:$A$105,$A9,Checklist!$G$4:$G$105,"Pass")</f>
        <v>0</v>
      </c>
      <c r="E9" s="18">
        <f>COUNTIFS(Checklist!$A$4:$A$105,$A9,Checklist!$G$4:$G$105,"Concern")</f>
        <v>0</v>
      </c>
      <c r="F9" s="18">
        <f>COUNTIFS(Checklist!$A$4:$A$105,$A9,Checklist!$G$4:$G$105,"Fail")</f>
        <v>0</v>
      </c>
      <c r="G9" s="18">
        <f>COUNTIFS(Checklist!$A$4:$A$105,$A9,Checklist!$G$4:$G$105,"N/A")</f>
        <v>0</v>
      </c>
      <c r="H9" s="18">
        <f>B9-C9</f>
        <v>8</v>
      </c>
      <c r="I9" s="18">
        <f>COUNTIFS(Checklist!$A$4:$A$105,$A9,Checklist!$F$4:$F$105,"Yes")</f>
        <v>3</v>
      </c>
      <c r="J9" s="18">
        <f>COUNTIFS(Checklist!$A$4:$A$105,$A9,Checklist!$F$4:$F$105,"Yes",Checklist!$G$4:$G$105,"Fail")</f>
        <v>0</v>
      </c>
    </row>
    <row r="10" ht="19" customHeight="1" spans="1:10" x14ac:dyDescent="0.25">
      <c r="A10" s="15" t="s">
        <v>265</v>
      </c>
      <c r="B10" s="18">
        <f>COUNTIF(Checklist!$A$4:$A$105,$A10)</f>
        <v>6</v>
      </c>
      <c r="C10" s="18">
        <f>SUM(D10:G10)</f>
        <v>0</v>
      </c>
      <c r="D10" s="18">
        <f>COUNTIFS(Checklist!$A$4:$A$105,$A10,Checklist!$G$4:$G$105,"Pass")</f>
        <v>0</v>
      </c>
      <c r="E10" s="18">
        <f>COUNTIFS(Checklist!$A$4:$A$105,$A10,Checklist!$G$4:$G$105,"Concern")</f>
        <v>0</v>
      </c>
      <c r="F10" s="18">
        <f>COUNTIFS(Checklist!$A$4:$A$105,$A10,Checklist!$G$4:$G$105,"Fail")</f>
        <v>0</v>
      </c>
      <c r="G10" s="18">
        <f>COUNTIFS(Checklist!$A$4:$A$105,$A10,Checklist!$G$4:$G$105,"N/A")</f>
        <v>0</v>
      </c>
      <c r="H10" s="18">
        <f>B10-C10</f>
        <v>6</v>
      </c>
      <c r="I10" s="18">
        <f>COUNTIFS(Checklist!$A$4:$A$105,$A10,Checklist!$F$4:$F$105,"Yes")</f>
        <v>1</v>
      </c>
      <c r="J10" s="18">
        <f>COUNTIFS(Checklist!$A$4:$A$105,$A10,Checklist!$F$4:$F$105,"Yes",Checklist!$G$4:$G$105,"Fail")</f>
        <v>0</v>
      </c>
    </row>
    <row r="11" ht="19" customHeight="1" spans="1:10" x14ac:dyDescent="0.25">
      <c r="A11" s="15" t="s">
        <v>290</v>
      </c>
      <c r="B11" s="18">
        <f>COUNTIF(Checklist!$A$4:$A$105,$A11)</f>
        <v>6</v>
      </c>
      <c r="C11" s="18">
        <f>SUM(D11:G11)</f>
        <v>0</v>
      </c>
      <c r="D11" s="18">
        <f>COUNTIFS(Checklist!$A$4:$A$105,$A11,Checklist!$G$4:$G$105,"Pass")</f>
        <v>0</v>
      </c>
      <c r="E11" s="18">
        <f>COUNTIFS(Checklist!$A$4:$A$105,$A11,Checklist!$G$4:$G$105,"Concern")</f>
        <v>0</v>
      </c>
      <c r="F11" s="18">
        <f>COUNTIFS(Checklist!$A$4:$A$105,$A11,Checklist!$G$4:$G$105,"Fail")</f>
        <v>0</v>
      </c>
      <c r="G11" s="18">
        <f>COUNTIFS(Checklist!$A$4:$A$105,$A11,Checklist!$G$4:$G$105,"N/A")</f>
        <v>0</v>
      </c>
      <c r="H11" s="18">
        <f>B11-C11</f>
        <v>6</v>
      </c>
      <c r="I11" s="18">
        <f>COUNTIFS(Checklist!$A$4:$A$105,$A11,Checklist!$F$4:$F$105,"Yes")</f>
        <v>1</v>
      </c>
      <c r="J11" s="18">
        <f>COUNTIFS(Checklist!$A$4:$A$105,$A11,Checklist!$F$4:$F$105,"Yes",Checklist!$G$4:$G$105,"Fail")</f>
        <v>0</v>
      </c>
    </row>
    <row r="12" ht="19" customHeight="1" spans="1:10" x14ac:dyDescent="0.25">
      <c r="A12" s="15" t="s">
        <v>315</v>
      </c>
      <c r="B12" s="18">
        <f>COUNTIF(Checklist!$A$4:$A$105,$A12)</f>
        <v>6</v>
      </c>
      <c r="C12" s="18">
        <f>SUM(D12:G12)</f>
        <v>0</v>
      </c>
      <c r="D12" s="18">
        <f>COUNTIFS(Checklist!$A$4:$A$105,$A12,Checklist!$G$4:$G$105,"Pass")</f>
        <v>0</v>
      </c>
      <c r="E12" s="18">
        <f>COUNTIFS(Checklist!$A$4:$A$105,$A12,Checklist!$G$4:$G$105,"Concern")</f>
        <v>0</v>
      </c>
      <c r="F12" s="18">
        <f>COUNTIFS(Checklist!$A$4:$A$105,$A12,Checklist!$G$4:$G$105,"Fail")</f>
        <v>0</v>
      </c>
      <c r="G12" s="18">
        <f>COUNTIFS(Checklist!$A$4:$A$105,$A12,Checklist!$G$4:$G$105,"N/A")</f>
        <v>0</v>
      </c>
      <c r="H12" s="18">
        <f>B12-C12</f>
        <v>6</v>
      </c>
      <c r="I12" s="18">
        <f>COUNTIFS(Checklist!$A$4:$A$105,$A12,Checklist!$F$4:$F$105,"Yes")</f>
        <v>1</v>
      </c>
      <c r="J12" s="18">
        <f>COUNTIFS(Checklist!$A$4:$A$105,$A12,Checklist!$F$4:$F$105,"Yes",Checklist!$G$4:$G$105,"Fail")</f>
        <v>0</v>
      </c>
    </row>
    <row r="13" ht="19" customHeight="1" spans="1:10" x14ac:dyDescent="0.25">
      <c r="A13" s="15" t="s">
        <v>340</v>
      </c>
      <c r="B13" s="18">
        <f>COUNTIF(Checklist!$A$4:$A$105,$A13)</f>
        <v>6</v>
      </c>
      <c r="C13" s="18">
        <f>SUM(D13:G13)</f>
        <v>0</v>
      </c>
      <c r="D13" s="18">
        <f>COUNTIFS(Checklist!$A$4:$A$105,$A13,Checklist!$G$4:$G$105,"Pass")</f>
        <v>0</v>
      </c>
      <c r="E13" s="18">
        <f>COUNTIFS(Checklist!$A$4:$A$105,$A13,Checklist!$G$4:$G$105,"Concern")</f>
        <v>0</v>
      </c>
      <c r="F13" s="18">
        <f>COUNTIFS(Checklist!$A$4:$A$105,$A13,Checklist!$G$4:$G$105,"Fail")</f>
        <v>0</v>
      </c>
      <c r="G13" s="18">
        <f>COUNTIFS(Checklist!$A$4:$A$105,$A13,Checklist!$G$4:$G$105,"N/A")</f>
        <v>0</v>
      </c>
      <c r="H13" s="18">
        <f>B13-C13</f>
        <v>6</v>
      </c>
      <c r="I13" s="18">
        <f>COUNTIFS(Checklist!$A$4:$A$105,$A13,Checklist!$F$4:$F$105,"Yes")</f>
        <v>2</v>
      </c>
      <c r="J13" s="18">
        <f>COUNTIFS(Checklist!$A$4:$A$105,$A13,Checklist!$F$4:$F$105,"Yes",Checklist!$G$4:$G$105,"Fail")</f>
        <v>0</v>
      </c>
    </row>
    <row r="14" ht="19" customHeight="1" spans="1:10" x14ac:dyDescent="0.25">
      <c r="A14" s="15" t="s">
        <v>365</v>
      </c>
      <c r="B14" s="18">
        <f>COUNTIF(Checklist!$A$4:$A$105,$A14)</f>
        <v>7</v>
      </c>
      <c r="C14" s="18">
        <f>SUM(D14:G14)</f>
        <v>0</v>
      </c>
      <c r="D14" s="18">
        <f>COUNTIFS(Checklist!$A$4:$A$105,$A14,Checklist!$G$4:$G$105,"Pass")</f>
        <v>0</v>
      </c>
      <c r="E14" s="18">
        <f>COUNTIFS(Checklist!$A$4:$A$105,$A14,Checklist!$G$4:$G$105,"Concern")</f>
        <v>0</v>
      </c>
      <c r="F14" s="18">
        <f>COUNTIFS(Checklist!$A$4:$A$105,$A14,Checklist!$G$4:$G$105,"Fail")</f>
        <v>0</v>
      </c>
      <c r="G14" s="18">
        <f>COUNTIFS(Checklist!$A$4:$A$105,$A14,Checklist!$G$4:$G$105,"N/A")</f>
        <v>0</v>
      </c>
      <c r="H14" s="18">
        <f>B14-C14</f>
        <v>7</v>
      </c>
      <c r="I14" s="18">
        <f>COUNTIFS(Checklist!$A$4:$A$105,$A14,Checklist!$F$4:$F$105,"Yes")</f>
        <v>3</v>
      </c>
      <c r="J14" s="18">
        <f>COUNTIFS(Checklist!$A$4:$A$105,$A14,Checklist!$F$4:$F$105,"Yes",Checklist!$G$4:$G$105,"Fail")</f>
        <v>0</v>
      </c>
    </row>
    <row r="15" ht="19" customHeight="1" spans="1:10" x14ac:dyDescent="0.25">
      <c r="A15" s="15" t="s">
        <v>394</v>
      </c>
      <c r="B15" s="18">
        <f>COUNTIF(Checklist!$A$4:$A$105,$A15)</f>
        <v>7</v>
      </c>
      <c r="C15" s="18">
        <f>SUM(D15:G15)</f>
        <v>0</v>
      </c>
      <c r="D15" s="18">
        <f>COUNTIFS(Checklist!$A$4:$A$105,$A15,Checklist!$G$4:$G$105,"Pass")</f>
        <v>0</v>
      </c>
      <c r="E15" s="18">
        <f>COUNTIFS(Checklist!$A$4:$A$105,$A15,Checklist!$G$4:$G$105,"Concern")</f>
        <v>0</v>
      </c>
      <c r="F15" s="18">
        <f>COUNTIFS(Checklist!$A$4:$A$105,$A15,Checklist!$G$4:$G$105,"Fail")</f>
        <v>0</v>
      </c>
      <c r="G15" s="18">
        <f>COUNTIFS(Checklist!$A$4:$A$105,$A15,Checklist!$G$4:$G$105,"N/A")</f>
        <v>0</v>
      </c>
      <c r="H15" s="18">
        <f>B15-C15</f>
        <v>7</v>
      </c>
      <c r="I15" s="18">
        <f>COUNTIFS(Checklist!$A$4:$A$105,$A15,Checklist!$F$4:$F$105,"Yes")</f>
        <v>1</v>
      </c>
      <c r="J15" s="18">
        <f>COUNTIFS(Checklist!$A$4:$A$105,$A15,Checklist!$F$4:$F$105,"Yes",Checklist!$G$4:$G$105,"Fail")</f>
        <v>0</v>
      </c>
    </row>
    <row r="16" ht="19" customHeight="1" spans="1:10" x14ac:dyDescent="0.25">
      <c r="A16" s="15" t="s">
        <v>423</v>
      </c>
      <c r="B16" s="18">
        <f>COUNTIF(Checklist!$A$4:$A$105,$A16)</f>
        <v>7</v>
      </c>
      <c r="C16" s="18">
        <f>SUM(D16:G16)</f>
        <v>0</v>
      </c>
      <c r="D16" s="18">
        <f>COUNTIFS(Checklist!$A$4:$A$105,$A16,Checklist!$G$4:$G$105,"Pass")</f>
        <v>0</v>
      </c>
      <c r="E16" s="18">
        <f>COUNTIFS(Checklist!$A$4:$A$105,$A16,Checklist!$G$4:$G$105,"Concern")</f>
        <v>0</v>
      </c>
      <c r="F16" s="18">
        <f>COUNTIFS(Checklist!$A$4:$A$105,$A16,Checklist!$G$4:$G$105,"Fail")</f>
        <v>0</v>
      </c>
      <c r="G16" s="18">
        <f>COUNTIFS(Checklist!$A$4:$A$105,$A16,Checklist!$G$4:$G$105,"N/A")</f>
        <v>0</v>
      </c>
      <c r="H16" s="18">
        <f>B16-C16</f>
        <v>7</v>
      </c>
      <c r="I16" s="18">
        <f>COUNTIFS(Checklist!$A$4:$A$105,$A16,Checklist!$F$4:$F$105,"Yes")</f>
        <v>2</v>
      </c>
      <c r="J16" s="18">
        <f>COUNTIFS(Checklist!$A$4:$A$105,$A16,Checklist!$F$4:$F$105,"Yes",Checklist!$G$4:$G$105,"Fail")</f>
        <v>0</v>
      </c>
    </row>
    <row r="17" ht="19" customHeight="1" spans="1:10" x14ac:dyDescent="0.25">
      <c r="A17" s="15" t="s">
        <v>452</v>
      </c>
      <c r="B17" s="18">
        <f>COUNTIF(Checklist!$A$4:$A$105,$A17)</f>
        <v>7</v>
      </c>
      <c r="C17" s="18">
        <f>SUM(D17:G17)</f>
        <v>0</v>
      </c>
      <c r="D17" s="18">
        <f>COUNTIFS(Checklist!$A$4:$A$105,$A17,Checklist!$G$4:$G$105,"Pass")</f>
        <v>0</v>
      </c>
      <c r="E17" s="18">
        <f>COUNTIFS(Checklist!$A$4:$A$105,$A17,Checklist!$G$4:$G$105,"Concern")</f>
        <v>0</v>
      </c>
      <c r="F17" s="18">
        <f>COUNTIFS(Checklist!$A$4:$A$105,$A17,Checklist!$G$4:$G$105,"Fail")</f>
        <v>0</v>
      </c>
      <c r="G17" s="18">
        <f>COUNTIFS(Checklist!$A$4:$A$105,$A17,Checklist!$G$4:$G$105,"N/A")</f>
        <v>0</v>
      </c>
      <c r="H17" s="18">
        <f>B17-C17</f>
        <v>7</v>
      </c>
      <c r="I17" s="18">
        <f>COUNTIFS(Checklist!$A$4:$A$105,$A17,Checklist!$F$4:$F$105,"Yes")</f>
        <v>4</v>
      </c>
      <c r="J17" s="18">
        <f>COUNTIFS(Checklist!$A$4:$A$105,$A17,Checklist!$F$4:$F$105,"Yes",Checklist!$G$4:$G$105,"Fail")</f>
        <v>0</v>
      </c>
    </row>
    <row r="18" spans="1:10" x14ac:dyDescent="0.25">
      <c r="A18" s="3" t="s">
        <v>488</v>
      </c>
      <c r="B18" s="19">
        <f>SUM(B4:B17)</f>
      </c>
      <c r="C18" s="19">
        <f>SUM(C4:C17)</f>
      </c>
      <c r="D18" s="19">
        <f>SUM(D4:D17)</f>
      </c>
      <c r="E18" s="19">
        <f>SUM(E4:E17)</f>
      </c>
      <c r="F18" s="19">
        <f>SUM(F4:F17)</f>
      </c>
      <c r="G18" s="19">
        <f>SUM(G4:G17)</f>
      </c>
      <c r="H18" s="19">
        <f>SUM(H4:H17)</f>
      </c>
      <c r="I18" s="19">
        <f>SUM(I4:I17)</f>
      </c>
      <c r="J18" s="19">
        <f>SUM(J4:J17)</f>
      </c>
    </row>
    <row r="20" ht="30" customHeight="1" spans="1:10" x14ac:dyDescent="0.25">
      <c r="A20" s="20" t="s">
        <v>489</v>
      </c>
      <c r="B20" s="20"/>
      <c r="C20" s="20"/>
      <c r="D20" s="20"/>
      <c r="E20" s="20"/>
      <c r="F20" s="20"/>
      <c r="G20" s="20"/>
      <c r="H20" s="20"/>
      <c r="I20" s="20"/>
      <c r="J20" s="20"/>
    </row>
  </sheetData>
  <mergeCells count="2">
    <mergeCell ref="A2:J2"/>
    <mergeCell ref="A20:J20"/>
  </mergeCells>
  <conditionalFormatting sqref="J4:J18">
    <cfRule type="cellIs" dxfId="3" priority="1" operator="greaterThan">
      <formula>0</formula>
    </cfRule>
  </conditionalFormatting>
  <conditionalFormatting sqref="F4:F18">
    <cfRule type="cellIs" dxfId="4" priority="2" operator="greaterThan">
      <formula>0</formula>
    </cfRule>
  </conditionalFormatting>
  <pageMargins left="0.4" right="0.4" top="0.5" bottom="0.5" header="0.2" footer="0.2"/>
  <pageSetup orientation="portrait" horizontalDpi="4294967295" verticalDpi="4294967295" scale="100" fitToWidth="1" fitToHeight="0"/>
  <headerFooter>
    <oddFooter>&amp;L&amp;8Zefinity · Summary&amp;R&amp;8Page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Audit details</vt:lpstr>
      <vt:lpstr>Checklist</vt:lpstr>
      <vt:lpstr>Summary</vt:lpstr>
    </vt:vector>
  </TitlesOfParts>
  <Company>Zefinity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Zefinity</dc:creator>
  <dc:title>Electronics and NPI factory audit checklist</dc:title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